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<sst xmlns="http://schemas.openxmlformats.org/spreadsheetml/2006/main" count="1581" uniqueCount="150">
  <si>
    <t>ул. Заводская, 1</t>
  </si>
  <si>
    <t>*Предложения о мероприятиях по энергосбережению и повышению энергетической эффективности, которые возможно проводить в данном многоквартирном доме(МКД).</t>
  </si>
  <si>
    <t>В соответствии с Федеральным законом РФ от 23.11.2009 года № 261-ФЗ «Об энергосбережении и повышении энергетической эффективности» ООО «Лада Дом» разработало и доводит до сведения собственников помещений в МКД следующие предложения* :</t>
  </si>
  <si>
    <t>№ п/п</t>
  </si>
  <si>
    <t>Наименование мероприятия</t>
  </si>
  <si>
    <t>Расходы на проведение мероприятия, руб.</t>
  </si>
  <si>
    <t>Объем ожидаемого снижения используемых энергетических ресурсов в натуральном выражении</t>
  </si>
  <si>
    <t>Объем ожидаемого снижения используемых энергетических ресурсов в денежном выражении, руб./год</t>
  </si>
  <si>
    <t>Срок окупаемости предлагаемых мероприятий, лет</t>
  </si>
  <si>
    <t>Замена ламп накаливания в местах общего пользования на энергосберегающие лампы дневного света</t>
  </si>
  <si>
    <t>2534,4 кВт/год</t>
  </si>
  <si>
    <t>кВт/год</t>
  </si>
  <si>
    <t>1 616 400</t>
  </si>
  <si>
    <t>24,5 Гкал/год</t>
  </si>
  <si>
    <t>21 210,41</t>
  </si>
  <si>
    <t>Утепление фасада здания</t>
  </si>
  <si>
    <t>219,12 кВт/год</t>
  </si>
  <si>
    <t>Гкал/год</t>
  </si>
  <si>
    <t>1095,6 кВт/год</t>
  </si>
  <si>
    <t>2 771,87</t>
  </si>
  <si>
    <t>Энергоаудит (проведение энергетического обследования дома с оформлением энергетического паспорта)</t>
  </si>
  <si>
    <t>-</t>
  </si>
  <si>
    <t>19,4 Гкал/год</t>
  </si>
  <si>
    <t>16 754,30</t>
  </si>
  <si>
    <t>Замена стеклопакетов лестничных клеток на энерго-эффективные</t>
  </si>
  <si>
    <t xml:space="preserve">* - предложения носят информационный характер и не являются обязательными к исполнению </t>
  </si>
  <si>
    <t>ул. Заводская, 3</t>
  </si>
  <si>
    <t>92,48 Гкал/год</t>
  </si>
  <si>
    <t>Установка автоматизированных узлов энергоресурсов ГВС, отопления (с реконструкцией существующих узлов )</t>
  </si>
  <si>
    <t>15,99 Гкал/год</t>
  </si>
  <si>
    <t>14 140,3</t>
  </si>
  <si>
    <t>Капитальный ремонт теплоизоляции трубопроводов отопления  и ГВС с применением энергоэффективных материалов</t>
  </si>
  <si>
    <t>ул. Заводская, 5</t>
  </si>
  <si>
    <t>ул. Заводская, 7</t>
  </si>
  <si>
    <t>ул. Заводская, 9</t>
  </si>
  <si>
    <t>ул. Заводская, 11</t>
  </si>
  <si>
    <t>2995,2 кВт/год</t>
  </si>
  <si>
    <t>1 953 150</t>
  </si>
  <si>
    <t>23,91 Гкал/год</t>
  </si>
  <si>
    <t>258,96 кВт/год</t>
  </si>
  <si>
    <t>ул. Карбышева, 46</t>
  </si>
  <si>
    <t>5,414,4 кВт/год</t>
  </si>
  <si>
    <t>173,4 Гкал/год</t>
  </si>
  <si>
    <t>3 300 150</t>
  </si>
  <si>
    <t>39,44 Гкал/год</t>
  </si>
  <si>
    <t>468,12 кВт/год</t>
  </si>
  <si>
    <t>26,3 Гкал/год</t>
  </si>
  <si>
    <t>ул. Карбышева, 48</t>
  </si>
  <si>
    <t>ул. Карбышева, 50</t>
  </si>
  <si>
    <t>ул. Карбышева, 50а</t>
  </si>
  <si>
    <t>1382,4 кВт/год</t>
  </si>
  <si>
    <t>46,24 Гкал/год</t>
  </si>
  <si>
    <t>16,4 Гкал/год</t>
  </si>
  <si>
    <t>14 167,2</t>
  </si>
  <si>
    <t>119,5 кВт/год</t>
  </si>
  <si>
    <t>8,2 Гкал/год</t>
  </si>
  <si>
    <t>7 083,6</t>
  </si>
  <si>
    <t>ул. Карбышева, 58а</t>
  </si>
  <si>
    <t>4838,4 кВт/год</t>
  </si>
  <si>
    <t>138,7 Гкал/год</t>
  </si>
  <si>
    <t>2 963 400</t>
  </si>
  <si>
    <t>36,96 Гкал/год</t>
  </si>
  <si>
    <t>418,32 кВт/год</t>
  </si>
  <si>
    <t>24,4 Гкал/год</t>
  </si>
  <si>
    <t>ул. Карбышева, 62</t>
  </si>
  <si>
    <t>5875,2 кВт/год</t>
  </si>
  <si>
    <t>184,96 Гкал/год</t>
  </si>
  <si>
    <t>24,23 Гкал/год</t>
  </si>
  <si>
    <t>20 961,7</t>
  </si>
  <si>
    <t>507,96 кВт/год</t>
  </si>
  <si>
    <t>16,2 Гкал/год</t>
  </si>
  <si>
    <t>пр. Ленина, 97</t>
  </si>
  <si>
    <t>5а</t>
  </si>
  <si>
    <t>6а</t>
  </si>
  <si>
    <t>7а</t>
  </si>
  <si>
    <t>16а</t>
  </si>
  <si>
    <t>17а</t>
  </si>
  <si>
    <t>8294,4 кВт/год</t>
  </si>
  <si>
    <t>4147,2 кВт/год</t>
  </si>
  <si>
    <t>1 697 220</t>
  </si>
  <si>
    <t>20,65 Гкал/год</t>
  </si>
  <si>
    <t>1 636 605</t>
  </si>
  <si>
    <t>717,12 кВт/год</t>
  </si>
  <si>
    <t>358,56 кВт/год</t>
  </si>
  <si>
    <t>13,77 Гкал/год</t>
  </si>
  <si>
    <t>6,9 Гкал/год</t>
  </si>
  <si>
    <t>пр. Ленина, 101</t>
  </si>
  <si>
    <t>5 990,4 кВт/год</t>
  </si>
  <si>
    <t>3 636 900</t>
  </si>
  <si>
    <t>47,47 Гкал/год</t>
  </si>
  <si>
    <t>517,92 кВт/год</t>
  </si>
  <si>
    <t>1 310,3</t>
  </si>
  <si>
    <t>пр. Ленина, 105</t>
  </si>
  <si>
    <t>пр. Ленина, 107</t>
  </si>
  <si>
    <t>ул. Советская, 14</t>
  </si>
  <si>
    <t>ул. Советская, 16</t>
  </si>
  <si>
    <t>ул. Советская, 18</t>
  </si>
  <si>
    <t>ул. Советская, 20</t>
  </si>
  <si>
    <t>ул. Советская, 22</t>
  </si>
  <si>
    <t>ул. Советская, 23</t>
  </si>
  <si>
    <t>ул. Советская, 24</t>
  </si>
  <si>
    <t>ул. Советская, 27</t>
  </si>
  <si>
    <t>ул. Советская, 29</t>
  </si>
  <si>
    <t>ул. Советская, 30</t>
  </si>
  <si>
    <t>ул. Советская, 32</t>
  </si>
  <si>
    <t>ул. Советская, 31</t>
  </si>
  <si>
    <t>ул. Советская, 33</t>
  </si>
  <si>
    <t>ул. Советская, 33а</t>
  </si>
  <si>
    <t>1267,2 кВт/год</t>
  </si>
  <si>
    <t>11,75 Гкал/год</t>
  </si>
  <si>
    <t>109,56 кВт/год</t>
  </si>
  <si>
    <t>7,8 Гкал/год</t>
  </si>
  <si>
    <t>ул. Советская, 34</t>
  </si>
  <si>
    <t>ул. Советская, 35</t>
  </si>
  <si>
    <t>ул. Советская, 35а</t>
  </si>
  <si>
    <t>ул. Советская, 36</t>
  </si>
  <si>
    <t>ул. Советская, 37</t>
  </si>
  <si>
    <t>ул. Советская, 40</t>
  </si>
  <si>
    <t>6796,8 кВт/год</t>
  </si>
  <si>
    <t>47,08 Гкал/год</t>
  </si>
  <si>
    <t>40 724</t>
  </si>
  <si>
    <t>587,64 кВт/год</t>
  </si>
  <si>
    <t>31,38 Гкал/год</t>
  </si>
  <si>
    <t>ул. Советская, 38</t>
  </si>
  <si>
    <t>ул. Советская, 41</t>
  </si>
  <si>
    <t>ул. Советская, 43</t>
  </si>
  <si>
    <t>ул. Советская, 45</t>
  </si>
  <si>
    <t>ул. Советская, 65</t>
  </si>
  <si>
    <t>25,38 Гкал/год</t>
  </si>
  <si>
    <t>16,9 Гкал/год</t>
  </si>
  <si>
    <t>ул. Энгельса, 2</t>
  </si>
  <si>
    <t>ул. Энгельса, 4</t>
  </si>
  <si>
    <t>1 091 070</t>
  </si>
  <si>
    <t>22,2 Гкал/год</t>
  </si>
  <si>
    <t>19 209</t>
  </si>
  <si>
    <t>14,8 Гкал/год</t>
  </si>
  <si>
    <t>ул. Энгельса, 6</t>
  </si>
  <si>
    <t>ул. Энгельса, 8</t>
  </si>
  <si>
    <t>ул. Энгельса, 10</t>
  </si>
  <si>
    <t>ул. Энгельса, 12</t>
  </si>
  <si>
    <t>ул. Энгельса, 16</t>
  </si>
  <si>
    <t>2188,8 кВт/год</t>
  </si>
  <si>
    <t>5 537,7</t>
  </si>
  <si>
    <t>1 279 650</t>
  </si>
  <si>
    <t>20,45 Гкал/год</t>
  </si>
  <si>
    <t>189,24 кВт/год</t>
  </si>
  <si>
    <t>13,63 Гкал/год</t>
  </si>
  <si>
    <t>ул. Энгельса, 18</t>
  </si>
  <si>
    <t>ул. Энгельса, 20</t>
  </si>
  <si>
    <t>ул. Энгельса, 22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</si>
</sst>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0"/>
    <numFmt numFmtId="167" formatCode="#,##0.00"/>
    <numFmt numFmtId="168" formatCode="0"/>
    <numFmt numFmtId="169" formatCode="0.0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top" wrapText="1"/>
    </xf>
    <xf numFmtId="166" fontId="7" fillId="0" borderId="4" xfId="0" applyNumberFormat="1" applyFont="1" applyBorder="1" applyAlignment="1">
      <alignment horizontal="center" vertical="top" wrapText="1"/>
    </xf>
    <xf numFmtId="167" fontId="7" fillId="0" borderId="3" xfId="0" applyNumberFormat="1" applyFont="1" applyBorder="1" applyAlignment="1">
      <alignment horizontal="center" vertical="top" wrapText="1"/>
    </xf>
    <xf numFmtId="168" fontId="7" fillId="0" borderId="3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164" fontId="8" fillId="0" borderId="5" xfId="0" applyFont="1" applyBorder="1" applyAlignment="1">
      <alignment horizontal="center" vertical="top" wrapText="1"/>
    </xf>
    <xf numFmtId="164" fontId="8" fillId="0" borderId="6" xfId="0" applyFont="1" applyBorder="1" applyAlignment="1">
      <alignment horizontal="center" vertical="top" wrapText="1"/>
    </xf>
    <xf numFmtId="164" fontId="7" fillId="0" borderId="4" xfId="0" applyFont="1" applyBorder="1" applyAlignment="1">
      <alignment horizontal="center" vertical="top" wrapText="1"/>
    </xf>
    <xf numFmtId="164" fontId="8" fillId="0" borderId="7" xfId="0" applyFont="1" applyBorder="1" applyAlignment="1">
      <alignment horizontal="center" vertical="top" wrapText="1"/>
    </xf>
    <xf numFmtId="164" fontId="8" fillId="0" borderId="8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165" fontId="7" fillId="0" borderId="7" xfId="0" applyNumberFormat="1" applyFont="1" applyBorder="1" applyAlignment="1">
      <alignment horizontal="center" vertical="top" wrapText="1"/>
    </xf>
    <xf numFmtId="164" fontId="7" fillId="0" borderId="8" xfId="0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center" vertical="top" wrapText="1"/>
    </xf>
    <xf numFmtId="164" fontId="6" fillId="0" borderId="1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 wrapText="1"/>
    </xf>
    <xf numFmtId="164" fontId="6" fillId="0" borderId="0" xfId="0" applyFont="1" applyAlignment="1">
      <alignment/>
    </xf>
    <xf numFmtId="164" fontId="7" fillId="0" borderId="5" xfId="0" applyFont="1" applyBorder="1" applyAlignment="1">
      <alignment horizontal="center" vertical="top" wrapText="1"/>
    </xf>
    <xf numFmtId="164" fontId="7" fillId="0" borderId="6" xfId="0" applyFont="1" applyBorder="1" applyAlignment="1">
      <alignment horizontal="center" vertical="top" wrapText="1"/>
    </xf>
    <xf numFmtId="165" fontId="7" fillId="0" borderId="8" xfId="0" applyNumberFormat="1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/>
    </xf>
    <xf numFmtId="164" fontId="7" fillId="0" borderId="7" xfId="0" applyFont="1" applyBorder="1" applyAlignment="1">
      <alignment horizontal="center" vertical="top" wrapText="1"/>
    </xf>
    <xf numFmtId="164" fontId="8" fillId="0" borderId="3" xfId="0" applyFont="1" applyBorder="1" applyAlignment="1">
      <alignment horizontal="center" vertical="top" wrapText="1"/>
    </xf>
    <xf numFmtId="165" fontId="7" fillId="0" borderId="5" xfId="0" applyNumberFormat="1" applyFont="1" applyBorder="1" applyAlignment="1">
      <alignment horizontal="center" vertical="top" wrapText="1"/>
    </xf>
    <xf numFmtId="165" fontId="7" fillId="0" borderId="6" xfId="0" applyNumberFormat="1" applyFont="1" applyBorder="1" applyAlignment="1">
      <alignment horizontal="center" vertical="top" wrapText="1"/>
    </xf>
    <xf numFmtId="164" fontId="0" fillId="0" borderId="12" xfId="0" applyBorder="1" applyAlignment="1">
      <alignment horizontal="center"/>
    </xf>
    <xf numFmtId="164" fontId="0" fillId="0" borderId="0" xfId="0" applyBorder="1" applyAlignment="1">
      <alignment horizontal="center"/>
    </xf>
    <xf numFmtId="165" fontId="8" fillId="0" borderId="5" xfId="0" applyNumberFormat="1" applyFont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 wrapText="1"/>
    </xf>
    <xf numFmtId="165" fontId="8" fillId="0" borderId="8" xfId="0" applyNumberFormat="1" applyFont="1" applyBorder="1" applyAlignment="1">
      <alignment horizontal="center" vertical="top" wrapText="1"/>
    </xf>
    <xf numFmtId="165" fontId="8" fillId="0" borderId="7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1005"/>
  <sheetViews>
    <sheetView tabSelected="1" workbookViewId="0" topLeftCell="A486">
      <selection activeCell="F480" sqref="F480"/>
    </sheetView>
  </sheetViews>
  <sheetFormatPr defaultColWidth="9.140625" defaultRowHeight="15"/>
  <cols>
    <col min="1" max="1" width="7.28125" style="0" customWidth="1"/>
    <col min="2" max="2" width="18.00390625" style="0" customWidth="1"/>
    <col min="3" max="3" width="14.57421875" style="0" customWidth="1"/>
    <col min="4" max="4" width="16.8515625" style="0" customWidth="1"/>
    <col min="5" max="5" width="15.28125" style="0" customWidth="1"/>
    <col min="6" max="6" width="12.140625" style="0" customWidth="1"/>
  </cols>
  <sheetData>
    <row r="2" spans="1:7" ht="12.75">
      <c r="A2" s="1"/>
      <c r="B2" s="2"/>
      <c r="C2" s="3" t="s">
        <v>0</v>
      </c>
      <c r="D2" s="3"/>
      <c r="E2" s="1"/>
      <c r="F2" s="1"/>
      <c r="G2" s="1"/>
    </row>
    <row r="3" spans="1:7" ht="25.5" customHeight="1">
      <c r="A3" s="4" t="s">
        <v>1</v>
      </c>
      <c r="B3" s="4"/>
      <c r="C3" s="4"/>
      <c r="D3" s="4"/>
      <c r="E3" s="4"/>
      <c r="F3" s="4"/>
      <c r="G3" s="1"/>
    </row>
    <row r="4" spans="1:7" ht="51" customHeight="1">
      <c r="A4" s="5" t="s">
        <v>2</v>
      </c>
      <c r="B4" s="5"/>
      <c r="C4" s="5"/>
      <c r="D4" s="5"/>
      <c r="E4" s="5"/>
      <c r="F4" s="5"/>
      <c r="G4" s="6"/>
    </row>
    <row r="5" spans="1:7" ht="12.75">
      <c r="A5" s="1"/>
      <c r="B5" s="2"/>
      <c r="C5" s="3"/>
      <c r="D5" s="1"/>
      <c r="E5" s="1"/>
      <c r="F5" s="1"/>
      <c r="G5" s="1"/>
    </row>
    <row r="6" spans="1:7" ht="12.75">
      <c r="A6" s="7" t="s">
        <v>3</v>
      </c>
      <c r="B6" s="8" t="s">
        <v>4</v>
      </c>
      <c r="C6" s="9" t="s">
        <v>5</v>
      </c>
      <c r="D6" s="10" t="s">
        <v>6</v>
      </c>
      <c r="E6" s="10" t="s">
        <v>7</v>
      </c>
      <c r="F6" s="10" t="s">
        <v>8</v>
      </c>
      <c r="G6" s="1"/>
    </row>
    <row r="7" spans="1:12" ht="41.25" customHeight="1">
      <c r="A7" s="11">
        <v>1</v>
      </c>
      <c r="B7" s="12" t="s">
        <v>9</v>
      </c>
      <c r="C7" s="13">
        <f>I7</f>
        <v>6600</v>
      </c>
      <c r="D7" s="14">
        <v>2534.4</v>
      </c>
      <c r="E7" s="15">
        <f>D7*2.63</f>
        <v>6665.472</v>
      </c>
      <c r="F7" s="16">
        <f>C7/E7</f>
        <v>0.9901774397972117</v>
      </c>
      <c r="G7" s="1"/>
      <c r="H7" s="17"/>
      <c r="I7" s="18">
        <v>6600</v>
      </c>
      <c r="J7" s="19" t="s">
        <v>10</v>
      </c>
      <c r="K7" s="19">
        <v>6412</v>
      </c>
      <c r="L7" s="19">
        <v>1.1</v>
      </c>
    </row>
    <row r="8" spans="1:12" ht="48.75" customHeight="1">
      <c r="A8" s="11"/>
      <c r="B8" s="12"/>
      <c r="C8" s="13"/>
      <c r="D8" s="20" t="s">
        <v>11</v>
      </c>
      <c r="E8" s="15"/>
      <c r="F8" s="16"/>
      <c r="G8" s="1"/>
      <c r="H8" s="17"/>
      <c r="I8" s="21" t="s">
        <v>12</v>
      </c>
      <c r="J8" s="22" t="s">
        <v>13</v>
      </c>
      <c r="K8" s="22" t="s">
        <v>14</v>
      </c>
      <c r="L8" s="22">
        <v>76</v>
      </c>
    </row>
    <row r="9" spans="1:12" ht="12.75" customHeight="1">
      <c r="A9" s="11">
        <v>2</v>
      </c>
      <c r="B9" s="12" t="s">
        <v>15</v>
      </c>
      <c r="C9" s="13">
        <v>1616400</v>
      </c>
      <c r="D9" s="23">
        <v>24.5</v>
      </c>
      <c r="E9" s="24">
        <f>D9*944</f>
        <v>23128</v>
      </c>
      <c r="F9" s="25">
        <f>C9/E9</f>
        <v>69.88931165686614</v>
      </c>
      <c r="G9" s="1"/>
      <c r="H9" s="17"/>
      <c r="I9" s="21">
        <v>5170</v>
      </c>
      <c r="J9" s="22" t="s">
        <v>16</v>
      </c>
      <c r="K9" s="22">
        <v>554.4</v>
      </c>
      <c r="L9" s="22">
        <v>9.3</v>
      </c>
    </row>
    <row r="10" spans="1:12" ht="12.75">
      <c r="A10" s="11"/>
      <c r="B10" s="12"/>
      <c r="C10" s="13"/>
      <c r="D10" s="23" t="s">
        <v>17</v>
      </c>
      <c r="E10" s="24"/>
      <c r="F10" s="25"/>
      <c r="G10" s="1"/>
      <c r="I10" s="26">
        <v>25850</v>
      </c>
      <c r="J10" s="27" t="s">
        <v>18</v>
      </c>
      <c r="K10" s="27" t="s">
        <v>19</v>
      </c>
      <c r="L10" s="27">
        <v>9.3</v>
      </c>
    </row>
    <row r="11" spans="1:12" ht="63.75" customHeight="1">
      <c r="A11" s="11">
        <v>3</v>
      </c>
      <c r="B11" s="12" t="s">
        <v>20</v>
      </c>
      <c r="C11" s="28">
        <v>50000</v>
      </c>
      <c r="D11" s="29" t="s">
        <v>21</v>
      </c>
      <c r="E11" s="30" t="s">
        <v>21</v>
      </c>
      <c r="F11" s="31" t="s">
        <v>21</v>
      </c>
      <c r="G11" s="1"/>
      <c r="I11" s="26">
        <v>406600</v>
      </c>
      <c r="J11" s="27" t="s">
        <v>22</v>
      </c>
      <c r="K11" s="27" t="s">
        <v>23</v>
      </c>
      <c r="L11" s="27">
        <v>24</v>
      </c>
    </row>
    <row r="12" spans="1:7" ht="34.5" customHeight="1">
      <c r="A12" s="11"/>
      <c r="B12" s="12"/>
      <c r="C12" s="28"/>
      <c r="D12" s="29"/>
      <c r="E12" s="30"/>
      <c r="F12" s="31"/>
      <c r="G12" s="1"/>
    </row>
    <row r="13" spans="1:7" ht="18.75" customHeight="1">
      <c r="A13" s="11">
        <v>4</v>
      </c>
      <c r="B13" s="32" t="s">
        <v>24</v>
      </c>
      <c r="C13" s="33">
        <v>160000</v>
      </c>
      <c r="D13" s="29">
        <f>C13*0.5666/10000</f>
        <v>9.0656</v>
      </c>
      <c r="E13" s="34">
        <f>D13*944</f>
        <v>8557.9264</v>
      </c>
      <c r="F13" s="25">
        <f>C13/E13</f>
        <v>18.696117788533446</v>
      </c>
      <c r="G13" s="1"/>
    </row>
    <row r="14" spans="1:7" ht="46.5" customHeight="1">
      <c r="A14" s="11"/>
      <c r="B14" s="32"/>
      <c r="C14" s="33"/>
      <c r="D14" s="24" t="s">
        <v>17</v>
      </c>
      <c r="E14" s="34"/>
      <c r="F14" s="25"/>
      <c r="G14" s="1"/>
    </row>
    <row r="15" spans="1:7" ht="12.75">
      <c r="A15" s="35" t="s">
        <v>25</v>
      </c>
      <c r="B15" s="35"/>
      <c r="C15" s="35"/>
      <c r="D15" s="35"/>
      <c r="E15" s="35"/>
      <c r="F15" s="35"/>
      <c r="G15" s="1"/>
    </row>
    <row r="18" spans="1:7" ht="12.75">
      <c r="A18" s="1"/>
      <c r="B18" s="2"/>
      <c r="C18" s="3" t="s">
        <v>26</v>
      </c>
      <c r="D18" s="3"/>
      <c r="E18" s="1"/>
      <c r="F18" s="1"/>
      <c r="G18" s="1"/>
    </row>
    <row r="19" spans="1:7" ht="25.5" customHeight="1">
      <c r="A19" s="4" t="s">
        <v>1</v>
      </c>
      <c r="B19" s="4"/>
      <c r="C19" s="4"/>
      <c r="D19" s="4"/>
      <c r="E19" s="4"/>
      <c r="F19" s="4"/>
      <c r="G19" s="1"/>
    </row>
    <row r="20" spans="1:7" ht="51" customHeight="1">
      <c r="A20" s="5" t="s">
        <v>2</v>
      </c>
      <c r="B20" s="5"/>
      <c r="C20" s="5"/>
      <c r="D20" s="5"/>
      <c r="E20" s="5"/>
      <c r="F20" s="5"/>
      <c r="G20" s="6"/>
    </row>
    <row r="21" spans="1:7" ht="12.75">
      <c r="A21" s="1"/>
      <c r="B21" s="2"/>
      <c r="C21" s="3"/>
      <c r="D21" s="1"/>
      <c r="E21" s="1"/>
      <c r="F21" s="1"/>
      <c r="G21" s="1"/>
    </row>
    <row r="22" spans="1:7" ht="12.75">
      <c r="A22" s="7" t="s">
        <v>3</v>
      </c>
      <c r="B22" s="8" t="s">
        <v>4</v>
      </c>
      <c r="C22" s="9" t="s">
        <v>5</v>
      </c>
      <c r="D22" s="10" t="s">
        <v>6</v>
      </c>
      <c r="E22" s="10" t="s">
        <v>7</v>
      </c>
      <c r="F22" s="10" t="s">
        <v>8</v>
      </c>
      <c r="G22" s="1"/>
    </row>
    <row r="23" spans="1:12" ht="41.25" customHeight="1">
      <c r="A23" s="11">
        <v>1</v>
      </c>
      <c r="B23" s="12" t="s">
        <v>9</v>
      </c>
      <c r="C23" s="13">
        <f>I23</f>
        <v>6600</v>
      </c>
      <c r="D23" s="14">
        <v>2534.4</v>
      </c>
      <c r="E23" s="15">
        <f>D23*2.63</f>
        <v>6665.472</v>
      </c>
      <c r="F23" s="16">
        <f>C23/E23</f>
        <v>0.9901774397972117</v>
      </c>
      <c r="G23" s="1"/>
      <c r="H23" s="17"/>
      <c r="I23" s="36">
        <v>6600</v>
      </c>
      <c r="J23" s="37" t="s">
        <v>10</v>
      </c>
      <c r="K23" s="37">
        <v>6412</v>
      </c>
      <c r="L23" s="37">
        <v>1.1</v>
      </c>
    </row>
    <row r="24" spans="1:12" ht="48.75" customHeight="1">
      <c r="A24" s="11"/>
      <c r="B24" s="12"/>
      <c r="C24" s="13"/>
      <c r="D24" s="20" t="s">
        <v>11</v>
      </c>
      <c r="E24" s="15"/>
      <c r="F24" s="16"/>
      <c r="G24" s="1"/>
      <c r="H24" s="17"/>
      <c r="I24" s="26">
        <v>600000</v>
      </c>
      <c r="J24" s="27" t="s">
        <v>27</v>
      </c>
      <c r="K24" s="38">
        <v>80000</v>
      </c>
      <c r="L24" s="27">
        <v>7.5</v>
      </c>
    </row>
    <row r="25" spans="1:12" ht="63.75" customHeight="1">
      <c r="A25" s="39">
        <v>2</v>
      </c>
      <c r="B25" s="12" t="s">
        <v>28</v>
      </c>
      <c r="C25" s="13">
        <v>400000</v>
      </c>
      <c r="D25" s="23">
        <v>92.48</v>
      </c>
      <c r="E25" s="24">
        <f>D25*944</f>
        <v>87301.12000000001</v>
      </c>
      <c r="F25" s="25">
        <f>C25/E25</f>
        <v>4.5818427071726</v>
      </c>
      <c r="G25" s="1"/>
      <c r="H25" s="17"/>
      <c r="I25" s="40" t="s">
        <v>12</v>
      </c>
      <c r="J25" s="27" t="s">
        <v>13</v>
      </c>
      <c r="K25" s="27" t="s">
        <v>14</v>
      </c>
      <c r="L25" s="27">
        <v>76</v>
      </c>
    </row>
    <row r="26" spans="1:12" ht="35.25" customHeight="1">
      <c r="A26" s="39"/>
      <c r="B26" s="12"/>
      <c r="C26" s="13"/>
      <c r="D26" s="23" t="s">
        <v>17</v>
      </c>
      <c r="E26" s="24"/>
      <c r="F26" s="25"/>
      <c r="G26" s="1"/>
      <c r="H26" s="17"/>
      <c r="I26" s="40">
        <v>5170</v>
      </c>
      <c r="J26" s="27" t="s">
        <v>16</v>
      </c>
      <c r="K26" s="27">
        <v>554.4</v>
      </c>
      <c r="L26" s="27">
        <v>9.3</v>
      </c>
    </row>
    <row r="27" spans="1:12" ht="12.75" customHeight="1">
      <c r="A27" s="11">
        <v>3</v>
      </c>
      <c r="B27" s="12" t="s">
        <v>15</v>
      </c>
      <c r="C27" s="13">
        <v>1616400</v>
      </c>
      <c r="D27" s="23">
        <v>24.5</v>
      </c>
      <c r="E27" s="24">
        <f>D27*944</f>
        <v>23128</v>
      </c>
      <c r="F27" s="25">
        <f>C27/E27</f>
        <v>69.88931165686614</v>
      </c>
      <c r="G27" s="1"/>
      <c r="H27" s="17"/>
      <c r="I27" s="26">
        <v>171950</v>
      </c>
      <c r="J27" s="27" t="s">
        <v>29</v>
      </c>
      <c r="K27" s="27" t="s">
        <v>30</v>
      </c>
      <c r="L27" s="27">
        <v>12</v>
      </c>
    </row>
    <row r="28" spans="1:7" ht="12.75">
      <c r="A28" s="11"/>
      <c r="B28" s="12"/>
      <c r="C28" s="13"/>
      <c r="D28" s="23" t="s">
        <v>17</v>
      </c>
      <c r="E28" s="24"/>
      <c r="F28" s="25"/>
      <c r="G28" s="1"/>
    </row>
    <row r="29" spans="1:7" ht="63.75" customHeight="1">
      <c r="A29" s="11">
        <v>4</v>
      </c>
      <c r="B29" s="12" t="s">
        <v>20</v>
      </c>
      <c r="C29" s="28">
        <v>50000</v>
      </c>
      <c r="D29" s="29" t="s">
        <v>21</v>
      </c>
      <c r="E29" s="30" t="s">
        <v>21</v>
      </c>
      <c r="F29" s="31" t="s">
        <v>21</v>
      </c>
      <c r="G29" s="1"/>
    </row>
    <row r="30" spans="1:7" ht="34.5" customHeight="1">
      <c r="A30" s="11"/>
      <c r="B30" s="12"/>
      <c r="C30" s="28"/>
      <c r="D30" s="29"/>
      <c r="E30" s="30"/>
      <c r="F30" s="31"/>
      <c r="G30" s="1"/>
    </row>
    <row r="31" spans="1:7" ht="63.75" customHeight="1">
      <c r="A31" s="11">
        <v>5</v>
      </c>
      <c r="B31" s="12" t="s">
        <v>31</v>
      </c>
      <c r="C31" s="13">
        <f>I27</f>
        <v>171950</v>
      </c>
      <c r="D31" s="23">
        <v>15.99</v>
      </c>
      <c r="E31" s="24">
        <f>D31*944</f>
        <v>15094.56</v>
      </c>
      <c r="F31" s="25">
        <f>C31/E31</f>
        <v>11.391521183790717</v>
      </c>
      <c r="G31" s="1"/>
    </row>
    <row r="32" spans="1:7" ht="40.5" customHeight="1">
      <c r="A32" s="11"/>
      <c r="B32" s="12"/>
      <c r="C32" s="13"/>
      <c r="D32" s="41" t="s">
        <v>17</v>
      </c>
      <c r="E32" s="24"/>
      <c r="F32" s="25"/>
      <c r="G32" s="1"/>
    </row>
    <row r="33" spans="1:7" ht="18.75" customHeight="1">
      <c r="A33" s="31">
        <v>6</v>
      </c>
      <c r="B33" s="32" t="s">
        <v>24</v>
      </c>
      <c r="C33" s="33">
        <v>160000</v>
      </c>
      <c r="D33" s="29">
        <f>C33*0.5666/10000</f>
        <v>9.0656</v>
      </c>
      <c r="E33" s="34">
        <f>D33*944</f>
        <v>8557.9264</v>
      </c>
      <c r="F33" s="25">
        <f>C33/E33</f>
        <v>18.696117788533446</v>
      </c>
      <c r="G33" s="1"/>
    </row>
    <row r="34" spans="1:7" ht="46.5" customHeight="1">
      <c r="A34" s="31"/>
      <c r="B34" s="32"/>
      <c r="C34" s="33"/>
      <c r="D34" s="24" t="s">
        <v>17</v>
      </c>
      <c r="E34" s="34"/>
      <c r="F34" s="25"/>
      <c r="G34" s="1"/>
    </row>
    <row r="35" spans="1:7" ht="12.75">
      <c r="A35" s="35" t="s">
        <v>25</v>
      </c>
      <c r="B35" s="35"/>
      <c r="C35" s="35"/>
      <c r="D35" s="35"/>
      <c r="E35" s="35"/>
      <c r="F35" s="35"/>
      <c r="G35" s="1"/>
    </row>
    <row r="38" spans="1:7" ht="12.75">
      <c r="A38" s="1"/>
      <c r="B38" s="2"/>
      <c r="C38" s="3" t="s">
        <v>32</v>
      </c>
      <c r="D38" s="3"/>
      <c r="E38" s="1"/>
      <c r="F38" s="1"/>
      <c r="G38" s="1"/>
    </row>
    <row r="39" spans="1:7" ht="25.5" customHeight="1">
      <c r="A39" s="4" t="s">
        <v>1</v>
      </c>
      <c r="B39" s="4"/>
      <c r="C39" s="4"/>
      <c r="D39" s="4"/>
      <c r="E39" s="4"/>
      <c r="F39" s="4"/>
      <c r="G39" s="1"/>
    </row>
    <row r="40" spans="1:7" ht="51" customHeight="1">
      <c r="A40" s="5" t="s">
        <v>2</v>
      </c>
      <c r="B40" s="5"/>
      <c r="C40" s="5"/>
      <c r="D40" s="5"/>
      <c r="E40" s="5"/>
      <c r="F40" s="5"/>
      <c r="G40" s="6"/>
    </row>
    <row r="41" spans="1:7" ht="12.75">
      <c r="A41" s="1"/>
      <c r="B41" s="2"/>
      <c r="C41" s="3"/>
      <c r="D41" s="1"/>
      <c r="E41" s="1"/>
      <c r="F41" s="1"/>
      <c r="G41" s="1"/>
    </row>
    <row r="42" spans="1:7" ht="12.75">
      <c r="A42" s="7" t="s">
        <v>3</v>
      </c>
      <c r="B42" s="8" t="s">
        <v>4</v>
      </c>
      <c r="C42" s="9" t="s">
        <v>5</v>
      </c>
      <c r="D42" s="10" t="s">
        <v>6</v>
      </c>
      <c r="E42" s="10" t="s">
        <v>7</v>
      </c>
      <c r="F42" s="10" t="s">
        <v>8</v>
      </c>
      <c r="G42" s="1"/>
    </row>
    <row r="43" spans="1:12" ht="41.25" customHeight="1">
      <c r="A43" s="11">
        <v>1</v>
      </c>
      <c r="B43" s="12" t="s">
        <v>9</v>
      </c>
      <c r="C43" s="13">
        <f>I43</f>
        <v>6600</v>
      </c>
      <c r="D43" s="14">
        <v>2534.4</v>
      </c>
      <c r="E43" s="15">
        <f>D43*2.63</f>
        <v>6665.472</v>
      </c>
      <c r="F43" s="16">
        <f>C43/E43</f>
        <v>0.9901774397972117</v>
      </c>
      <c r="G43" s="1"/>
      <c r="H43" s="17"/>
      <c r="I43" s="36">
        <v>6600</v>
      </c>
      <c r="J43" s="37" t="s">
        <v>10</v>
      </c>
      <c r="K43" s="37">
        <v>6412</v>
      </c>
      <c r="L43" s="37">
        <v>1.1</v>
      </c>
    </row>
    <row r="44" spans="1:12" ht="48.75" customHeight="1">
      <c r="A44" s="11"/>
      <c r="B44" s="12"/>
      <c r="C44" s="13"/>
      <c r="D44" s="20" t="s">
        <v>11</v>
      </c>
      <c r="E44" s="15"/>
      <c r="F44" s="16"/>
      <c r="G44" s="1"/>
      <c r="H44" s="17"/>
      <c r="I44" s="26">
        <v>600000</v>
      </c>
      <c r="J44" s="27" t="s">
        <v>27</v>
      </c>
      <c r="K44" s="38">
        <v>80000</v>
      </c>
      <c r="L44" s="27">
        <v>7.5</v>
      </c>
    </row>
    <row r="45" spans="1:12" ht="63.75" customHeight="1">
      <c r="A45" s="39">
        <v>2</v>
      </c>
      <c r="B45" s="12" t="s">
        <v>28</v>
      </c>
      <c r="C45" s="13">
        <v>400000</v>
      </c>
      <c r="D45" s="23">
        <v>92.48</v>
      </c>
      <c r="E45" s="24">
        <f>D45*944</f>
        <v>87301.12000000001</v>
      </c>
      <c r="F45" s="25">
        <f>C45/E45</f>
        <v>4.5818427071726</v>
      </c>
      <c r="G45" s="1"/>
      <c r="H45" s="17"/>
      <c r="I45" s="40" t="s">
        <v>12</v>
      </c>
      <c r="J45" s="27" t="s">
        <v>13</v>
      </c>
      <c r="K45" s="27" t="s">
        <v>14</v>
      </c>
      <c r="L45" s="27">
        <v>76</v>
      </c>
    </row>
    <row r="46" spans="1:12" ht="35.25" customHeight="1">
      <c r="A46" s="39"/>
      <c r="B46" s="12"/>
      <c r="C46" s="13"/>
      <c r="D46" s="23" t="s">
        <v>17</v>
      </c>
      <c r="E46" s="24"/>
      <c r="F46" s="25"/>
      <c r="G46" s="1"/>
      <c r="H46" s="17"/>
      <c r="I46" s="40">
        <v>5170</v>
      </c>
      <c r="J46" s="27" t="s">
        <v>16</v>
      </c>
      <c r="K46" s="27">
        <v>554.4</v>
      </c>
      <c r="L46" s="27">
        <v>9.3</v>
      </c>
    </row>
    <row r="47" spans="1:12" ht="12.75" customHeight="1">
      <c r="A47" s="11">
        <v>3</v>
      </c>
      <c r="B47" s="12" t="s">
        <v>15</v>
      </c>
      <c r="C47" s="13">
        <v>1616400</v>
      </c>
      <c r="D47" s="23">
        <v>24.5</v>
      </c>
      <c r="E47" s="24">
        <f>D47*944</f>
        <v>23128</v>
      </c>
      <c r="F47" s="25">
        <f>C47/E47</f>
        <v>69.88931165686614</v>
      </c>
      <c r="G47" s="1"/>
      <c r="H47" s="17"/>
      <c r="I47" s="26">
        <v>171950</v>
      </c>
      <c r="J47" s="27" t="s">
        <v>29</v>
      </c>
      <c r="K47" s="27" t="s">
        <v>30</v>
      </c>
      <c r="L47" s="27">
        <v>12</v>
      </c>
    </row>
    <row r="48" spans="1:7" ht="12.75">
      <c r="A48" s="11"/>
      <c r="B48" s="12"/>
      <c r="C48" s="13"/>
      <c r="D48" s="23" t="s">
        <v>17</v>
      </c>
      <c r="E48" s="24"/>
      <c r="F48" s="25"/>
      <c r="G48" s="1"/>
    </row>
    <row r="49" spans="1:7" ht="63.75" customHeight="1">
      <c r="A49" s="11">
        <v>4</v>
      </c>
      <c r="B49" s="12" t="s">
        <v>20</v>
      </c>
      <c r="C49" s="28">
        <v>50000</v>
      </c>
      <c r="D49" s="29" t="s">
        <v>21</v>
      </c>
      <c r="E49" s="30" t="s">
        <v>21</v>
      </c>
      <c r="F49" s="31" t="s">
        <v>21</v>
      </c>
      <c r="G49" s="1"/>
    </row>
    <row r="50" spans="1:7" ht="34.5" customHeight="1">
      <c r="A50" s="11"/>
      <c r="B50" s="12"/>
      <c r="C50" s="28"/>
      <c r="D50" s="29"/>
      <c r="E50" s="30"/>
      <c r="F50" s="31"/>
      <c r="G50" s="1"/>
    </row>
    <row r="51" spans="1:7" ht="63.75" customHeight="1">
      <c r="A51" s="11">
        <v>5</v>
      </c>
      <c r="B51" s="12" t="s">
        <v>31</v>
      </c>
      <c r="C51" s="13">
        <f>I47</f>
        <v>171950</v>
      </c>
      <c r="D51" s="23">
        <v>15.99</v>
      </c>
      <c r="E51" s="24">
        <f>D51*944</f>
        <v>15094.56</v>
      </c>
      <c r="F51" s="25">
        <f>C51/E51</f>
        <v>11.391521183790717</v>
      </c>
      <c r="G51" s="1"/>
    </row>
    <row r="52" spans="1:7" ht="40.5" customHeight="1">
      <c r="A52" s="11"/>
      <c r="B52" s="12"/>
      <c r="C52" s="13"/>
      <c r="D52" s="41" t="s">
        <v>17</v>
      </c>
      <c r="E52" s="24"/>
      <c r="F52" s="25"/>
      <c r="G52" s="1"/>
    </row>
    <row r="53" spans="1:7" ht="18.75" customHeight="1">
      <c r="A53" s="31">
        <v>6</v>
      </c>
      <c r="B53" s="32" t="s">
        <v>24</v>
      </c>
      <c r="C53" s="33">
        <v>160000</v>
      </c>
      <c r="D53" s="29">
        <f>C53*0.5666/10000</f>
        <v>9.0656</v>
      </c>
      <c r="E53" s="34">
        <f>D53*944</f>
        <v>8557.9264</v>
      </c>
      <c r="F53" s="25">
        <f>C53/E53</f>
        <v>18.696117788533446</v>
      </c>
      <c r="G53" s="1"/>
    </row>
    <row r="54" spans="1:7" ht="46.5" customHeight="1">
      <c r="A54" s="31"/>
      <c r="B54" s="32"/>
      <c r="C54" s="33"/>
      <c r="D54" s="24" t="s">
        <v>17</v>
      </c>
      <c r="E54" s="34"/>
      <c r="F54" s="25"/>
      <c r="G54" s="1"/>
    </row>
    <row r="55" spans="1:7" ht="12.75">
      <c r="A55" s="35" t="s">
        <v>25</v>
      </c>
      <c r="B55" s="35"/>
      <c r="C55" s="35"/>
      <c r="D55" s="35"/>
      <c r="E55" s="35"/>
      <c r="F55" s="35"/>
      <c r="G55" s="1"/>
    </row>
    <row r="59" spans="1:7" ht="12.75">
      <c r="A59" s="1"/>
      <c r="B59" s="2"/>
      <c r="C59" s="3" t="s">
        <v>33</v>
      </c>
      <c r="D59" s="3"/>
      <c r="E59" s="1"/>
      <c r="F59" s="1"/>
      <c r="G59" s="1"/>
    </row>
    <row r="60" spans="1:7" ht="25.5" customHeight="1">
      <c r="A60" s="4" t="s">
        <v>1</v>
      </c>
      <c r="B60" s="4"/>
      <c r="C60" s="4"/>
      <c r="D60" s="4"/>
      <c r="E60" s="4"/>
      <c r="F60" s="4"/>
      <c r="G60" s="1"/>
    </row>
    <row r="61" spans="1:7" ht="51" customHeight="1">
      <c r="A61" s="5" t="s">
        <v>2</v>
      </c>
      <c r="B61" s="5"/>
      <c r="C61" s="5"/>
      <c r="D61" s="5"/>
      <c r="E61" s="5"/>
      <c r="F61" s="5"/>
      <c r="G61" s="6"/>
    </row>
    <row r="62" spans="1:7" ht="12.75">
      <c r="A62" s="1"/>
      <c r="B62" s="2"/>
      <c r="C62" s="3"/>
      <c r="D62" s="1"/>
      <c r="E62" s="1"/>
      <c r="F62" s="1"/>
      <c r="G62" s="1"/>
    </row>
    <row r="63" spans="1:7" ht="12.75">
      <c r="A63" s="7" t="s">
        <v>3</v>
      </c>
      <c r="B63" s="8" t="s">
        <v>4</v>
      </c>
      <c r="C63" s="9" t="s">
        <v>5</v>
      </c>
      <c r="D63" s="10" t="s">
        <v>6</v>
      </c>
      <c r="E63" s="10" t="s">
        <v>7</v>
      </c>
      <c r="F63" s="10" t="s">
        <v>8</v>
      </c>
      <c r="G63" s="1"/>
    </row>
    <row r="64" spans="1:12" ht="41.25" customHeight="1">
      <c r="A64" s="11">
        <v>1</v>
      </c>
      <c r="B64" s="12" t="s">
        <v>9</v>
      </c>
      <c r="C64" s="13">
        <f>I64</f>
        <v>6600</v>
      </c>
      <c r="D64" s="14">
        <v>2534.4</v>
      </c>
      <c r="E64" s="15">
        <f>D64*2.63</f>
        <v>6665.472</v>
      </c>
      <c r="F64" s="16">
        <f>C64/E64</f>
        <v>0.9901774397972117</v>
      </c>
      <c r="G64" s="1"/>
      <c r="H64" s="17"/>
      <c r="I64" s="36">
        <v>6600</v>
      </c>
      <c r="J64" s="37" t="s">
        <v>10</v>
      </c>
      <c r="K64" s="37">
        <v>6412</v>
      </c>
      <c r="L64" s="37">
        <v>1.1</v>
      </c>
    </row>
    <row r="65" spans="1:12" ht="48.75" customHeight="1">
      <c r="A65" s="11"/>
      <c r="B65" s="12"/>
      <c r="C65" s="13"/>
      <c r="D65" s="20" t="s">
        <v>11</v>
      </c>
      <c r="E65" s="15"/>
      <c r="F65" s="16"/>
      <c r="G65" s="1"/>
      <c r="H65" s="17"/>
      <c r="I65" s="26">
        <v>600000</v>
      </c>
      <c r="J65" s="27" t="s">
        <v>27</v>
      </c>
      <c r="K65" s="38">
        <v>80000</v>
      </c>
      <c r="L65" s="27">
        <v>7.5</v>
      </c>
    </row>
    <row r="66" spans="1:12" ht="63.75" customHeight="1">
      <c r="A66" s="39">
        <v>2</v>
      </c>
      <c r="B66" s="12" t="s">
        <v>28</v>
      </c>
      <c r="C66" s="13">
        <v>400000</v>
      </c>
      <c r="D66" s="23">
        <v>92.48</v>
      </c>
      <c r="E66" s="24">
        <f>D66*944</f>
        <v>87301.12000000001</v>
      </c>
      <c r="F66" s="25">
        <f>C66/E66</f>
        <v>4.5818427071726</v>
      </c>
      <c r="G66" s="1"/>
      <c r="H66" s="17"/>
      <c r="I66" s="40" t="s">
        <v>12</v>
      </c>
      <c r="J66" s="27" t="s">
        <v>13</v>
      </c>
      <c r="K66" s="27" t="s">
        <v>14</v>
      </c>
      <c r="L66" s="27">
        <v>76</v>
      </c>
    </row>
    <row r="67" spans="1:12" ht="35.25" customHeight="1">
      <c r="A67" s="39"/>
      <c r="B67" s="12"/>
      <c r="C67" s="13"/>
      <c r="D67" s="23" t="s">
        <v>17</v>
      </c>
      <c r="E67" s="24"/>
      <c r="F67" s="25"/>
      <c r="G67" s="1"/>
      <c r="H67" s="17"/>
      <c r="I67" s="40">
        <v>5170</v>
      </c>
      <c r="J67" s="27" t="s">
        <v>16</v>
      </c>
      <c r="K67" s="27">
        <v>554.4</v>
      </c>
      <c r="L67" s="27">
        <v>9.3</v>
      </c>
    </row>
    <row r="68" spans="1:12" ht="12.75" customHeight="1">
      <c r="A68" s="11">
        <v>3</v>
      </c>
      <c r="B68" s="12" t="s">
        <v>15</v>
      </c>
      <c r="C68" s="13">
        <v>1616400</v>
      </c>
      <c r="D68" s="23">
        <v>24.5</v>
      </c>
      <c r="E68" s="24">
        <f>D68*944</f>
        <v>23128</v>
      </c>
      <c r="F68" s="25">
        <f>C68/E68</f>
        <v>69.88931165686614</v>
      </c>
      <c r="G68" s="1"/>
      <c r="H68" s="17"/>
      <c r="I68" s="26">
        <v>171950</v>
      </c>
      <c r="J68" s="27" t="s">
        <v>29</v>
      </c>
      <c r="K68" s="27" t="s">
        <v>30</v>
      </c>
      <c r="L68" s="27">
        <v>12</v>
      </c>
    </row>
    <row r="69" spans="1:7" ht="12.75">
      <c r="A69" s="11"/>
      <c r="B69" s="12"/>
      <c r="C69" s="13"/>
      <c r="D69" s="23" t="s">
        <v>17</v>
      </c>
      <c r="E69" s="24"/>
      <c r="F69" s="25"/>
      <c r="G69" s="1"/>
    </row>
    <row r="70" spans="1:7" ht="63.75" customHeight="1">
      <c r="A70" s="11">
        <v>4</v>
      </c>
      <c r="B70" s="12" t="s">
        <v>20</v>
      </c>
      <c r="C70" s="28">
        <v>50000</v>
      </c>
      <c r="D70" s="29" t="s">
        <v>21</v>
      </c>
      <c r="E70" s="30" t="s">
        <v>21</v>
      </c>
      <c r="F70" s="31" t="s">
        <v>21</v>
      </c>
      <c r="G70" s="1"/>
    </row>
    <row r="71" spans="1:7" ht="34.5" customHeight="1">
      <c r="A71" s="11"/>
      <c r="B71" s="12"/>
      <c r="C71" s="28"/>
      <c r="D71" s="29"/>
      <c r="E71" s="30"/>
      <c r="F71" s="31"/>
      <c r="G71" s="1"/>
    </row>
    <row r="72" spans="1:7" ht="63.75" customHeight="1">
      <c r="A72" s="11">
        <v>5</v>
      </c>
      <c r="B72" s="12" t="s">
        <v>31</v>
      </c>
      <c r="C72" s="13">
        <f>I68</f>
        <v>171950</v>
      </c>
      <c r="D72" s="23">
        <v>15.99</v>
      </c>
      <c r="E72" s="24">
        <f>D72*944</f>
        <v>15094.56</v>
      </c>
      <c r="F72" s="25">
        <f>C72/E72</f>
        <v>11.391521183790717</v>
      </c>
      <c r="G72" s="1"/>
    </row>
    <row r="73" spans="1:7" ht="40.5" customHeight="1">
      <c r="A73" s="11"/>
      <c r="B73" s="12"/>
      <c r="C73" s="13"/>
      <c r="D73" s="41" t="s">
        <v>17</v>
      </c>
      <c r="E73" s="24"/>
      <c r="F73" s="25"/>
      <c r="G73" s="1"/>
    </row>
    <row r="74" spans="1:7" ht="18.75" customHeight="1">
      <c r="A74" s="31">
        <v>6</v>
      </c>
      <c r="B74" s="32" t="s">
        <v>24</v>
      </c>
      <c r="C74" s="33">
        <v>160000</v>
      </c>
      <c r="D74" s="29">
        <f>C74*0.5666/10000</f>
        <v>9.0656</v>
      </c>
      <c r="E74" s="34">
        <f>D74*944</f>
        <v>8557.9264</v>
      </c>
      <c r="F74" s="25">
        <f>C74/E74</f>
        <v>18.696117788533446</v>
      </c>
      <c r="G74" s="1"/>
    </row>
    <row r="75" spans="1:7" ht="46.5" customHeight="1">
      <c r="A75" s="31"/>
      <c r="B75" s="32"/>
      <c r="C75" s="33"/>
      <c r="D75" s="24" t="s">
        <v>17</v>
      </c>
      <c r="E75" s="34"/>
      <c r="F75" s="25"/>
      <c r="G75" s="1"/>
    </row>
    <row r="76" spans="1:7" ht="12.75">
      <c r="A76" s="35" t="s">
        <v>25</v>
      </c>
      <c r="B76" s="35"/>
      <c r="C76" s="35"/>
      <c r="D76" s="35"/>
      <c r="E76" s="35"/>
      <c r="F76" s="35"/>
      <c r="G76" s="1"/>
    </row>
    <row r="79" spans="1:7" ht="12.75">
      <c r="A79" s="1"/>
      <c r="B79" s="2"/>
      <c r="C79" s="3" t="s">
        <v>34</v>
      </c>
      <c r="D79" s="3"/>
      <c r="E79" s="1"/>
      <c r="F79" s="1"/>
      <c r="G79" s="1"/>
    </row>
    <row r="80" spans="1:7" ht="25.5" customHeight="1">
      <c r="A80" s="4" t="s">
        <v>1</v>
      </c>
      <c r="B80" s="4"/>
      <c r="C80" s="4"/>
      <c r="D80" s="4"/>
      <c r="E80" s="4"/>
      <c r="F80" s="4"/>
      <c r="G80" s="1"/>
    </row>
    <row r="81" spans="1:7" ht="51" customHeight="1">
      <c r="A81" s="5" t="s">
        <v>2</v>
      </c>
      <c r="B81" s="5"/>
      <c r="C81" s="5"/>
      <c r="D81" s="5"/>
      <c r="E81" s="5"/>
      <c r="F81" s="5"/>
      <c r="G81" s="6"/>
    </row>
    <row r="82" spans="1:7" ht="12.75">
      <c r="A82" s="1"/>
      <c r="B82" s="2"/>
      <c r="C82" s="3"/>
      <c r="D82" s="1"/>
      <c r="E82" s="1"/>
      <c r="F82" s="1"/>
      <c r="G82" s="1"/>
    </row>
    <row r="83" spans="1:7" ht="12.75">
      <c r="A83" s="7" t="s">
        <v>3</v>
      </c>
      <c r="B83" s="8" t="s">
        <v>4</v>
      </c>
      <c r="C83" s="9" t="s">
        <v>5</v>
      </c>
      <c r="D83" s="10" t="s">
        <v>6</v>
      </c>
      <c r="E83" s="10" t="s">
        <v>7</v>
      </c>
      <c r="F83" s="10" t="s">
        <v>8</v>
      </c>
      <c r="G83" s="1"/>
    </row>
    <row r="84" spans="1:12" ht="41.25" customHeight="1">
      <c r="A84" s="11">
        <v>1</v>
      </c>
      <c r="B84" s="12" t="s">
        <v>9</v>
      </c>
      <c r="C84" s="13">
        <f>I84</f>
        <v>6600</v>
      </c>
      <c r="D84" s="14">
        <v>2534.4</v>
      </c>
      <c r="E84" s="15">
        <f>D84*2.63</f>
        <v>6665.472</v>
      </c>
      <c r="F84" s="16">
        <f>C84/E84</f>
        <v>0.9901774397972117</v>
      </c>
      <c r="G84" s="1"/>
      <c r="H84" s="17"/>
      <c r="I84" s="36">
        <v>6600</v>
      </c>
      <c r="J84" s="37" t="s">
        <v>10</v>
      </c>
      <c r="K84" s="37">
        <v>6412</v>
      </c>
      <c r="L84" s="37">
        <v>1.1</v>
      </c>
    </row>
    <row r="85" spans="1:12" ht="48.75" customHeight="1">
      <c r="A85" s="11"/>
      <c r="B85" s="12"/>
      <c r="C85" s="13"/>
      <c r="D85" s="20" t="s">
        <v>11</v>
      </c>
      <c r="E85" s="15"/>
      <c r="F85" s="16"/>
      <c r="G85" s="1"/>
      <c r="H85" s="17"/>
      <c r="I85" s="26">
        <v>600000</v>
      </c>
      <c r="J85" s="27" t="s">
        <v>27</v>
      </c>
      <c r="K85" s="38">
        <v>80000</v>
      </c>
      <c r="L85" s="27">
        <v>7.5</v>
      </c>
    </row>
    <row r="86" spans="1:12" ht="63.75" customHeight="1">
      <c r="A86" s="39">
        <v>2</v>
      </c>
      <c r="B86" s="12" t="s">
        <v>28</v>
      </c>
      <c r="C86" s="13">
        <v>400000</v>
      </c>
      <c r="D86" s="23">
        <v>92.48</v>
      </c>
      <c r="E86" s="24">
        <f>D86*944</f>
        <v>87301.12000000001</v>
      </c>
      <c r="F86" s="25">
        <f>C86/E86</f>
        <v>4.5818427071726</v>
      </c>
      <c r="G86" s="1"/>
      <c r="H86" s="17"/>
      <c r="I86" s="40" t="s">
        <v>12</v>
      </c>
      <c r="J86" s="27" t="s">
        <v>13</v>
      </c>
      <c r="K86" s="27" t="s">
        <v>14</v>
      </c>
      <c r="L86" s="27">
        <v>76</v>
      </c>
    </row>
    <row r="87" spans="1:12" ht="35.25" customHeight="1">
      <c r="A87" s="39"/>
      <c r="B87" s="12"/>
      <c r="C87" s="13"/>
      <c r="D87" s="23" t="s">
        <v>17</v>
      </c>
      <c r="E87" s="24"/>
      <c r="F87" s="25"/>
      <c r="G87" s="1"/>
      <c r="H87" s="17"/>
      <c r="I87" s="40">
        <v>5170</v>
      </c>
      <c r="J87" s="27" t="s">
        <v>16</v>
      </c>
      <c r="K87" s="27">
        <v>554.4</v>
      </c>
      <c r="L87" s="27">
        <v>9.3</v>
      </c>
    </row>
    <row r="88" spans="1:12" ht="12.75" customHeight="1">
      <c r="A88" s="11">
        <v>3</v>
      </c>
      <c r="B88" s="12" t="s">
        <v>15</v>
      </c>
      <c r="C88" s="13">
        <v>1616400</v>
      </c>
      <c r="D88" s="23">
        <v>24.5</v>
      </c>
      <c r="E88" s="24">
        <f>D88*944</f>
        <v>23128</v>
      </c>
      <c r="F88" s="25">
        <f>C88/E88</f>
        <v>69.88931165686614</v>
      </c>
      <c r="G88" s="1"/>
      <c r="H88" s="17"/>
      <c r="I88" s="26">
        <v>171950</v>
      </c>
      <c r="J88" s="27" t="s">
        <v>29</v>
      </c>
      <c r="K88" s="27" t="s">
        <v>30</v>
      </c>
      <c r="L88" s="27">
        <v>12</v>
      </c>
    </row>
    <row r="89" spans="1:7" ht="12.75">
      <c r="A89" s="11"/>
      <c r="B89" s="12"/>
      <c r="C89" s="13"/>
      <c r="D89" s="23" t="s">
        <v>17</v>
      </c>
      <c r="E89" s="24"/>
      <c r="F89" s="25"/>
      <c r="G89" s="1"/>
    </row>
    <row r="90" spans="1:7" ht="63.75" customHeight="1">
      <c r="A90" s="11">
        <v>4</v>
      </c>
      <c r="B90" s="12" t="s">
        <v>20</v>
      </c>
      <c r="C90" s="28">
        <v>50000</v>
      </c>
      <c r="D90" s="29" t="s">
        <v>21</v>
      </c>
      <c r="E90" s="30" t="s">
        <v>21</v>
      </c>
      <c r="F90" s="31" t="s">
        <v>21</v>
      </c>
      <c r="G90" s="1"/>
    </row>
    <row r="91" spans="1:7" ht="34.5" customHeight="1">
      <c r="A91" s="11"/>
      <c r="B91" s="12"/>
      <c r="C91" s="28"/>
      <c r="D91" s="29"/>
      <c r="E91" s="30"/>
      <c r="F91" s="31"/>
      <c r="G91" s="1"/>
    </row>
    <row r="92" spans="1:7" ht="63.75" customHeight="1">
      <c r="A92" s="11">
        <v>5</v>
      </c>
      <c r="B92" s="12" t="s">
        <v>31</v>
      </c>
      <c r="C92" s="13">
        <f>I88</f>
        <v>171950</v>
      </c>
      <c r="D92" s="23">
        <v>15.99</v>
      </c>
      <c r="E92" s="24">
        <f>D92*944</f>
        <v>15094.56</v>
      </c>
      <c r="F92" s="25">
        <f>C92/E92</f>
        <v>11.391521183790717</v>
      </c>
      <c r="G92" s="1"/>
    </row>
    <row r="93" spans="1:7" ht="40.5" customHeight="1">
      <c r="A93" s="11"/>
      <c r="B93" s="12"/>
      <c r="C93" s="13"/>
      <c r="D93" s="41" t="s">
        <v>17</v>
      </c>
      <c r="E93" s="24"/>
      <c r="F93" s="25"/>
      <c r="G93" s="1"/>
    </row>
    <row r="94" spans="1:7" ht="18.75" customHeight="1">
      <c r="A94" s="31">
        <v>6</v>
      </c>
      <c r="B94" s="32" t="s">
        <v>24</v>
      </c>
      <c r="C94" s="33">
        <v>160000</v>
      </c>
      <c r="D94" s="29">
        <f>C94*0.5666/10000</f>
        <v>9.0656</v>
      </c>
      <c r="E94" s="34">
        <f>D94*944</f>
        <v>8557.9264</v>
      </c>
      <c r="F94" s="25">
        <f>C94/E94</f>
        <v>18.696117788533446</v>
      </c>
      <c r="G94" s="1"/>
    </row>
    <row r="95" spans="1:7" ht="46.5" customHeight="1">
      <c r="A95" s="31"/>
      <c r="B95" s="32"/>
      <c r="C95" s="33"/>
      <c r="D95" s="24" t="s">
        <v>17</v>
      </c>
      <c r="E95" s="34"/>
      <c r="F95" s="25"/>
      <c r="G95" s="1"/>
    </row>
    <row r="96" spans="1:7" ht="12.75">
      <c r="A96" s="35" t="s">
        <v>25</v>
      </c>
      <c r="B96" s="35"/>
      <c r="C96" s="35"/>
      <c r="D96" s="35"/>
      <c r="E96" s="35"/>
      <c r="F96" s="35"/>
      <c r="G96" s="1"/>
    </row>
    <row r="99" spans="1:7" ht="12.75">
      <c r="A99" s="1"/>
      <c r="B99" s="2"/>
      <c r="C99" s="3" t="s">
        <v>35</v>
      </c>
      <c r="D99" s="3"/>
      <c r="E99" s="1"/>
      <c r="F99" s="1"/>
      <c r="G99" s="1"/>
    </row>
    <row r="100" spans="1:7" ht="25.5" customHeight="1">
      <c r="A100" s="4" t="s">
        <v>1</v>
      </c>
      <c r="B100" s="4"/>
      <c r="C100" s="4"/>
      <c r="D100" s="4"/>
      <c r="E100" s="4"/>
      <c r="F100" s="4"/>
      <c r="G100" s="1"/>
    </row>
    <row r="101" spans="1:7" ht="51" customHeight="1">
      <c r="A101" s="5" t="s">
        <v>2</v>
      </c>
      <c r="B101" s="5"/>
      <c r="C101" s="5"/>
      <c r="D101" s="5"/>
      <c r="E101" s="5"/>
      <c r="F101" s="5"/>
      <c r="G101" s="6"/>
    </row>
    <row r="102" spans="1:7" ht="12.75">
      <c r="A102" s="1"/>
      <c r="B102" s="2"/>
      <c r="C102" s="3"/>
      <c r="D102" s="1"/>
      <c r="E102" s="1"/>
      <c r="F102" s="1"/>
      <c r="G102" s="1"/>
    </row>
    <row r="103" spans="1:7" ht="12.75">
      <c r="A103" s="7" t="s">
        <v>3</v>
      </c>
      <c r="B103" s="8" t="s">
        <v>4</v>
      </c>
      <c r="C103" s="9" t="s">
        <v>5</v>
      </c>
      <c r="D103" s="10" t="s">
        <v>6</v>
      </c>
      <c r="E103" s="10" t="s">
        <v>7</v>
      </c>
      <c r="F103" s="10" t="s">
        <v>8</v>
      </c>
      <c r="G103" s="1"/>
    </row>
    <row r="104" spans="1:12" ht="41.25" customHeight="1">
      <c r="A104" s="11">
        <v>1</v>
      </c>
      <c r="B104" s="12" t="s">
        <v>9</v>
      </c>
      <c r="C104" s="13">
        <f>I104</f>
        <v>7800</v>
      </c>
      <c r="D104" s="14">
        <v>2534.4</v>
      </c>
      <c r="E104" s="15">
        <f>D104*2.63</f>
        <v>6665.472</v>
      </c>
      <c r="F104" s="16">
        <f>C104/E104</f>
        <v>1.1702097015785229</v>
      </c>
      <c r="G104" s="1"/>
      <c r="H104" s="17"/>
      <c r="I104" s="36">
        <v>7800</v>
      </c>
      <c r="J104" s="37" t="s">
        <v>36</v>
      </c>
      <c r="K104" s="37">
        <v>7578</v>
      </c>
      <c r="L104" s="37">
        <v>1.1</v>
      </c>
    </row>
    <row r="105" spans="1:12" ht="48.75" customHeight="1">
      <c r="A105" s="11"/>
      <c r="B105" s="12"/>
      <c r="C105" s="13"/>
      <c r="D105" s="20" t="s">
        <v>11</v>
      </c>
      <c r="E105" s="15"/>
      <c r="F105" s="16"/>
      <c r="G105" s="1"/>
      <c r="H105" s="17"/>
      <c r="I105" s="26">
        <v>600000</v>
      </c>
      <c r="J105" s="27" t="s">
        <v>27</v>
      </c>
      <c r="K105" s="38">
        <v>80000</v>
      </c>
      <c r="L105" s="27">
        <v>7.5</v>
      </c>
    </row>
    <row r="106" spans="1:12" ht="63.75" customHeight="1">
      <c r="A106" s="39">
        <v>2</v>
      </c>
      <c r="B106" s="12" t="s">
        <v>28</v>
      </c>
      <c r="C106" s="13">
        <v>400000</v>
      </c>
      <c r="D106" s="23">
        <v>92.48</v>
      </c>
      <c r="E106" s="24">
        <f>D106*944</f>
        <v>87301.12000000001</v>
      </c>
      <c r="F106" s="25">
        <f>C106/E106</f>
        <v>4.5818427071726</v>
      </c>
      <c r="G106" s="1"/>
      <c r="H106" s="17"/>
      <c r="I106" s="40" t="s">
        <v>37</v>
      </c>
      <c r="J106" s="27" t="s">
        <v>38</v>
      </c>
      <c r="K106" s="38">
        <v>20686</v>
      </c>
      <c r="L106" s="27">
        <v>94</v>
      </c>
    </row>
    <row r="107" spans="1:12" ht="35.25" customHeight="1">
      <c r="A107" s="39"/>
      <c r="B107" s="12"/>
      <c r="C107" s="13"/>
      <c r="D107" s="23" t="s">
        <v>17</v>
      </c>
      <c r="E107" s="24"/>
      <c r="F107" s="25"/>
      <c r="G107" s="1"/>
      <c r="H107" s="17"/>
      <c r="I107" s="40">
        <v>6110</v>
      </c>
      <c r="J107" s="27" t="s">
        <v>39</v>
      </c>
      <c r="K107" s="27">
        <v>655</v>
      </c>
      <c r="L107" s="27">
        <v>9.3</v>
      </c>
    </row>
    <row r="108" spans="1:12" ht="12.75" customHeight="1">
      <c r="A108" s="11">
        <v>3</v>
      </c>
      <c r="B108" s="12" t="s">
        <v>15</v>
      </c>
      <c r="C108" s="13">
        <v>1616400</v>
      </c>
      <c r="D108" s="23">
        <v>24.5</v>
      </c>
      <c r="E108" s="24">
        <f>D108*944</f>
        <v>23128</v>
      </c>
      <c r="F108" s="25">
        <f>C108/E108</f>
        <v>69.88931165686614</v>
      </c>
      <c r="G108" s="1"/>
      <c r="H108" s="17"/>
      <c r="I108" s="26">
        <v>205200</v>
      </c>
      <c r="J108" s="27" t="s">
        <v>29</v>
      </c>
      <c r="K108" s="27">
        <v>13830</v>
      </c>
      <c r="L108" s="27">
        <v>15</v>
      </c>
    </row>
    <row r="109" spans="1:7" ht="12.75">
      <c r="A109" s="11"/>
      <c r="B109" s="12"/>
      <c r="C109" s="13"/>
      <c r="D109" s="23" t="s">
        <v>17</v>
      </c>
      <c r="E109" s="24"/>
      <c r="F109" s="25"/>
      <c r="G109" s="1"/>
    </row>
    <row r="110" spans="1:7" ht="63.75" customHeight="1">
      <c r="A110" s="11">
        <v>4</v>
      </c>
      <c r="B110" s="12" t="s">
        <v>20</v>
      </c>
      <c r="C110" s="28">
        <v>50000</v>
      </c>
      <c r="D110" s="29" t="s">
        <v>21</v>
      </c>
      <c r="E110" s="30" t="s">
        <v>21</v>
      </c>
      <c r="F110" s="31" t="s">
        <v>21</v>
      </c>
      <c r="G110" s="1"/>
    </row>
    <row r="111" spans="1:7" ht="34.5" customHeight="1">
      <c r="A111" s="11"/>
      <c r="B111" s="12"/>
      <c r="C111" s="28"/>
      <c r="D111" s="29"/>
      <c r="E111" s="30"/>
      <c r="F111" s="31"/>
      <c r="G111" s="1"/>
    </row>
    <row r="112" spans="1:7" ht="63.75" customHeight="1">
      <c r="A112" s="11">
        <v>5</v>
      </c>
      <c r="B112" s="12" t="s">
        <v>31</v>
      </c>
      <c r="C112" s="13">
        <f>I108</f>
        <v>205200</v>
      </c>
      <c r="D112" s="23">
        <v>15.99</v>
      </c>
      <c r="E112" s="24">
        <f>D112*944</f>
        <v>15094.56</v>
      </c>
      <c r="F112" s="25">
        <f>C112/E112</f>
        <v>13.594301523197762</v>
      </c>
      <c r="G112" s="1"/>
    </row>
    <row r="113" spans="1:7" ht="40.5" customHeight="1">
      <c r="A113" s="11"/>
      <c r="B113" s="12"/>
      <c r="C113" s="13"/>
      <c r="D113" s="41" t="s">
        <v>17</v>
      </c>
      <c r="E113" s="24"/>
      <c r="F113" s="25"/>
      <c r="G113" s="1"/>
    </row>
    <row r="114" spans="1:7" ht="18.75" customHeight="1">
      <c r="A114" s="31">
        <v>6</v>
      </c>
      <c r="B114" s="32" t="s">
        <v>24</v>
      </c>
      <c r="C114" s="33">
        <v>160000</v>
      </c>
      <c r="D114" s="29">
        <f>C114*0.5666/10000</f>
        <v>9.0656</v>
      </c>
      <c r="E114" s="34">
        <f>D114*944</f>
        <v>8557.9264</v>
      </c>
      <c r="F114" s="25">
        <f>C114/E114</f>
        <v>18.696117788533446</v>
      </c>
      <c r="G114" s="1"/>
    </row>
    <row r="115" spans="1:7" ht="46.5" customHeight="1">
      <c r="A115" s="31"/>
      <c r="B115" s="32"/>
      <c r="C115" s="33"/>
      <c r="D115" s="24" t="s">
        <v>17</v>
      </c>
      <c r="E115" s="34"/>
      <c r="F115" s="25"/>
      <c r="G115" s="1"/>
    </row>
    <row r="116" spans="1:7" ht="12.75">
      <c r="A116" s="35" t="s">
        <v>25</v>
      </c>
      <c r="B116" s="35"/>
      <c r="C116" s="35"/>
      <c r="D116" s="35"/>
      <c r="E116" s="35"/>
      <c r="F116" s="35"/>
      <c r="G116" s="1"/>
    </row>
    <row r="120" spans="1:7" ht="12.75">
      <c r="A120" s="1"/>
      <c r="B120" s="2"/>
      <c r="C120" s="3" t="s">
        <v>40</v>
      </c>
      <c r="D120" s="3"/>
      <c r="E120" s="1"/>
      <c r="F120" s="1"/>
      <c r="G120" s="1"/>
    </row>
    <row r="121" spans="1:7" ht="25.5" customHeight="1">
      <c r="A121" s="4" t="s">
        <v>1</v>
      </c>
      <c r="B121" s="4"/>
      <c r="C121" s="4"/>
      <c r="D121" s="4"/>
      <c r="E121" s="4"/>
      <c r="F121" s="4"/>
      <c r="G121" s="1"/>
    </row>
    <row r="122" spans="1:7" ht="51" customHeight="1">
      <c r="A122" s="5" t="s">
        <v>2</v>
      </c>
      <c r="B122" s="5"/>
      <c r="C122" s="5"/>
      <c r="D122" s="5"/>
      <c r="E122" s="5"/>
      <c r="F122" s="5"/>
      <c r="G122" s="6"/>
    </row>
    <row r="123" spans="1:7" ht="12.75">
      <c r="A123" s="1"/>
      <c r="B123" s="2"/>
      <c r="C123" s="3"/>
      <c r="D123" s="1"/>
      <c r="E123" s="1"/>
      <c r="F123" s="1"/>
      <c r="G123" s="1"/>
    </row>
    <row r="124" spans="1:7" ht="12.75">
      <c r="A124" s="7" t="s">
        <v>3</v>
      </c>
      <c r="B124" s="8" t="s">
        <v>4</v>
      </c>
      <c r="C124" s="9" t="s">
        <v>5</v>
      </c>
      <c r="D124" s="10" t="s">
        <v>6</v>
      </c>
      <c r="E124" s="10" t="s">
        <v>7</v>
      </c>
      <c r="F124" s="10" t="s">
        <v>8</v>
      </c>
      <c r="G124" s="1"/>
    </row>
    <row r="125" spans="1:12" ht="41.25" customHeight="1">
      <c r="A125" s="11">
        <v>1</v>
      </c>
      <c r="B125" s="12" t="s">
        <v>9</v>
      </c>
      <c r="C125" s="13">
        <f>I125</f>
        <v>14100</v>
      </c>
      <c r="D125" s="14">
        <v>5414.4</v>
      </c>
      <c r="E125" s="15">
        <f>D125*2.63</f>
        <v>14239.871999999998</v>
      </c>
      <c r="F125" s="16">
        <f>C125/E125</f>
        <v>0.9901774397972118</v>
      </c>
      <c r="G125" s="1"/>
      <c r="H125" s="17"/>
      <c r="I125" s="36">
        <v>14100</v>
      </c>
      <c r="J125" s="37" t="s">
        <v>41</v>
      </c>
      <c r="K125" s="37">
        <v>13698</v>
      </c>
      <c r="L125" s="37">
        <v>1.1</v>
      </c>
    </row>
    <row r="126" spans="1:12" ht="48.75" customHeight="1">
      <c r="A126" s="11"/>
      <c r="B126" s="12"/>
      <c r="C126" s="13"/>
      <c r="D126" s="20" t="s">
        <v>11</v>
      </c>
      <c r="E126" s="15"/>
      <c r="F126" s="16"/>
      <c r="G126" s="1"/>
      <c r="H126" s="17"/>
      <c r="I126" s="26">
        <v>1200000</v>
      </c>
      <c r="J126" s="27" t="s">
        <v>42</v>
      </c>
      <c r="K126" s="38">
        <v>150000</v>
      </c>
      <c r="L126" s="27">
        <v>8</v>
      </c>
    </row>
    <row r="127" spans="1:12" ht="63.75" customHeight="1">
      <c r="A127" s="39">
        <v>2</v>
      </c>
      <c r="B127" s="12" t="s">
        <v>28</v>
      </c>
      <c r="C127" s="13">
        <v>800000</v>
      </c>
      <c r="D127" s="23">
        <v>173.4</v>
      </c>
      <c r="E127" s="24">
        <f>D127*944</f>
        <v>163689.6</v>
      </c>
      <c r="F127" s="25">
        <f>C127/E127</f>
        <v>4.887298887650773</v>
      </c>
      <c r="G127" s="1"/>
      <c r="H127" s="17"/>
      <c r="I127" s="40" t="s">
        <v>43</v>
      </c>
      <c r="J127" s="27" t="s">
        <v>44</v>
      </c>
      <c r="K127" s="38">
        <v>34118</v>
      </c>
      <c r="L127" s="27">
        <v>97</v>
      </c>
    </row>
    <row r="128" spans="1:12" ht="35.25" customHeight="1">
      <c r="A128" s="39"/>
      <c r="B128" s="12"/>
      <c r="C128" s="13"/>
      <c r="D128" s="23" t="s">
        <v>17</v>
      </c>
      <c r="E128" s="24"/>
      <c r="F128" s="25"/>
      <c r="G128" s="1"/>
      <c r="H128" s="17"/>
      <c r="I128" s="40">
        <v>11045</v>
      </c>
      <c r="J128" s="27" t="s">
        <v>45</v>
      </c>
      <c r="K128" s="27">
        <v>1184.35</v>
      </c>
      <c r="L128" s="27">
        <v>9.3</v>
      </c>
    </row>
    <row r="129" spans="1:12" ht="12.75" customHeight="1">
      <c r="A129" s="11">
        <v>3</v>
      </c>
      <c r="B129" s="12" t="s">
        <v>15</v>
      </c>
      <c r="C129" s="13">
        <v>3300150</v>
      </c>
      <c r="D129" s="23">
        <v>39.44</v>
      </c>
      <c r="E129" s="24">
        <f>D129*944</f>
        <v>37231.36</v>
      </c>
      <c r="F129" s="25">
        <f>C129/E129</f>
        <v>88.63898605906418</v>
      </c>
      <c r="G129" s="1"/>
      <c r="H129" s="17"/>
      <c r="I129" s="26">
        <v>506350</v>
      </c>
      <c r="J129" s="27" t="s">
        <v>46</v>
      </c>
      <c r="K129" s="38">
        <v>22745</v>
      </c>
      <c r="L129" s="27">
        <v>22</v>
      </c>
    </row>
    <row r="130" spans="1:7" ht="12.75">
      <c r="A130" s="11"/>
      <c r="B130" s="12"/>
      <c r="C130" s="13"/>
      <c r="D130" s="23" t="s">
        <v>17</v>
      </c>
      <c r="E130" s="24"/>
      <c r="F130" s="25"/>
      <c r="G130" s="1"/>
    </row>
    <row r="131" spans="1:7" ht="63.75" customHeight="1">
      <c r="A131" s="11">
        <v>4</v>
      </c>
      <c r="B131" s="12" t="s">
        <v>20</v>
      </c>
      <c r="C131" s="28">
        <v>100000</v>
      </c>
      <c r="D131" s="29" t="s">
        <v>21</v>
      </c>
      <c r="E131" s="30" t="s">
        <v>21</v>
      </c>
      <c r="F131" s="31" t="s">
        <v>21</v>
      </c>
      <c r="G131" s="1"/>
    </row>
    <row r="132" spans="1:7" ht="34.5" customHeight="1">
      <c r="A132" s="11"/>
      <c r="B132" s="12"/>
      <c r="C132" s="28"/>
      <c r="D132" s="29"/>
      <c r="E132" s="30"/>
      <c r="F132" s="31"/>
      <c r="G132" s="1"/>
    </row>
    <row r="133" spans="1:7" ht="63.75" customHeight="1">
      <c r="A133" s="11">
        <v>5</v>
      </c>
      <c r="B133" s="12" t="s">
        <v>31</v>
      </c>
      <c r="C133" s="13">
        <f>I129</f>
        <v>506350</v>
      </c>
      <c r="D133" s="23">
        <v>26.3</v>
      </c>
      <c r="E133" s="24">
        <f>D133*944</f>
        <v>24827.2</v>
      </c>
      <c r="F133" s="25">
        <f>C133/E133</f>
        <v>20.394970032867178</v>
      </c>
      <c r="G133" s="1"/>
    </row>
    <row r="134" spans="1:7" ht="40.5" customHeight="1">
      <c r="A134" s="11"/>
      <c r="B134" s="12"/>
      <c r="C134" s="13"/>
      <c r="D134" s="41" t="s">
        <v>17</v>
      </c>
      <c r="E134" s="24"/>
      <c r="F134" s="25"/>
      <c r="G134" s="1"/>
    </row>
    <row r="135" spans="1:7" ht="18.75" customHeight="1">
      <c r="A135" s="31">
        <v>6</v>
      </c>
      <c r="B135" s="32" t="s">
        <v>24</v>
      </c>
      <c r="C135" s="33">
        <v>360000</v>
      </c>
      <c r="D135" s="29">
        <f>C135*0.5666/10000</f>
        <v>20.3976</v>
      </c>
      <c r="E135" s="34">
        <f>D135*944</f>
        <v>19255.3344</v>
      </c>
      <c r="F135" s="25">
        <f>C135/E135</f>
        <v>18.696117788533446</v>
      </c>
      <c r="G135" s="1"/>
    </row>
    <row r="136" spans="1:7" ht="46.5" customHeight="1">
      <c r="A136" s="31"/>
      <c r="B136" s="32"/>
      <c r="C136" s="33"/>
      <c r="D136" s="24" t="s">
        <v>17</v>
      </c>
      <c r="E136" s="34"/>
      <c r="F136" s="25"/>
      <c r="G136" s="1"/>
    </row>
    <row r="137" spans="1:7" ht="12.75">
      <c r="A137" s="35" t="s">
        <v>25</v>
      </c>
      <c r="B137" s="35"/>
      <c r="C137" s="35"/>
      <c r="D137" s="35"/>
      <c r="E137" s="35"/>
      <c r="F137" s="35"/>
      <c r="G137" s="1"/>
    </row>
    <row r="141" spans="1:7" ht="12.75">
      <c r="A141" s="1"/>
      <c r="B141" s="2"/>
      <c r="C141" s="3" t="s">
        <v>47</v>
      </c>
      <c r="D141" s="3"/>
      <c r="E141" s="1"/>
      <c r="F141" s="1"/>
      <c r="G141" s="1"/>
    </row>
    <row r="142" spans="1:7" ht="25.5" customHeight="1">
      <c r="A142" s="4" t="s">
        <v>1</v>
      </c>
      <c r="B142" s="4"/>
      <c r="C142" s="4"/>
      <c r="D142" s="4"/>
      <c r="E142" s="4"/>
      <c r="F142" s="4"/>
      <c r="G142" s="1"/>
    </row>
    <row r="143" spans="1:7" ht="51" customHeight="1">
      <c r="A143" s="5" t="s">
        <v>2</v>
      </c>
      <c r="B143" s="5"/>
      <c r="C143" s="5"/>
      <c r="D143" s="5"/>
      <c r="E143" s="5"/>
      <c r="F143" s="5"/>
      <c r="G143" s="6"/>
    </row>
    <row r="144" spans="1:7" ht="12.75">
      <c r="A144" s="1"/>
      <c r="B144" s="2"/>
      <c r="C144" s="3"/>
      <c r="D144" s="1"/>
      <c r="E144" s="1"/>
      <c r="F144" s="1"/>
      <c r="G144" s="1"/>
    </row>
    <row r="145" spans="1:7" ht="12.75">
      <c r="A145" s="7" t="s">
        <v>3</v>
      </c>
      <c r="B145" s="8" t="s">
        <v>4</v>
      </c>
      <c r="C145" s="9" t="s">
        <v>5</v>
      </c>
      <c r="D145" s="10" t="s">
        <v>6</v>
      </c>
      <c r="E145" s="10" t="s">
        <v>7</v>
      </c>
      <c r="F145" s="10" t="s">
        <v>8</v>
      </c>
      <c r="G145" s="1"/>
    </row>
    <row r="146" spans="1:12" ht="41.25" customHeight="1">
      <c r="A146" s="11">
        <v>1</v>
      </c>
      <c r="B146" s="12" t="s">
        <v>9</v>
      </c>
      <c r="C146" s="13">
        <f>I146</f>
        <v>6600</v>
      </c>
      <c r="D146" s="14">
        <v>2534.4</v>
      </c>
      <c r="E146" s="15">
        <f>D146*2.63</f>
        <v>6665.472</v>
      </c>
      <c r="F146" s="16">
        <f>C146/E146</f>
        <v>0.9901774397972117</v>
      </c>
      <c r="G146" s="1"/>
      <c r="H146" s="17"/>
      <c r="I146" s="36">
        <v>6600</v>
      </c>
      <c r="J146" s="37" t="s">
        <v>10</v>
      </c>
      <c r="K146" s="37">
        <v>6412</v>
      </c>
      <c r="L146" s="37">
        <v>1.1</v>
      </c>
    </row>
    <row r="147" spans="1:12" ht="48.75" customHeight="1">
      <c r="A147" s="11"/>
      <c r="B147" s="12"/>
      <c r="C147" s="13"/>
      <c r="D147" s="20" t="s">
        <v>11</v>
      </c>
      <c r="E147" s="15"/>
      <c r="F147" s="16"/>
      <c r="G147" s="1"/>
      <c r="H147" s="17"/>
      <c r="I147" s="26">
        <v>600000</v>
      </c>
      <c r="J147" s="27" t="s">
        <v>27</v>
      </c>
      <c r="K147" s="38">
        <v>80000</v>
      </c>
      <c r="L147" s="27">
        <v>7.5</v>
      </c>
    </row>
    <row r="148" spans="1:12" ht="63.75" customHeight="1">
      <c r="A148" s="39">
        <v>2</v>
      </c>
      <c r="B148" s="12" t="s">
        <v>28</v>
      </c>
      <c r="C148" s="13">
        <v>400000</v>
      </c>
      <c r="D148" s="23">
        <v>92.48</v>
      </c>
      <c r="E148" s="24">
        <f>D148*944</f>
        <v>87301.12000000001</v>
      </c>
      <c r="F148" s="25">
        <f>C148/E148</f>
        <v>4.5818427071726</v>
      </c>
      <c r="G148" s="1"/>
      <c r="H148" s="17"/>
      <c r="I148" s="40" t="s">
        <v>12</v>
      </c>
      <c r="J148" s="27" t="s">
        <v>13</v>
      </c>
      <c r="K148" s="27" t="s">
        <v>14</v>
      </c>
      <c r="L148" s="27">
        <v>76</v>
      </c>
    </row>
    <row r="149" spans="1:12" ht="35.25" customHeight="1">
      <c r="A149" s="39"/>
      <c r="B149" s="12"/>
      <c r="C149" s="13"/>
      <c r="D149" s="23" t="s">
        <v>17</v>
      </c>
      <c r="E149" s="24"/>
      <c r="F149" s="25"/>
      <c r="G149" s="1"/>
      <c r="H149" s="17"/>
      <c r="I149" s="40">
        <v>5170</v>
      </c>
      <c r="J149" s="27" t="s">
        <v>16</v>
      </c>
      <c r="K149" s="27">
        <v>554.4</v>
      </c>
      <c r="L149" s="27">
        <v>9.3</v>
      </c>
    </row>
    <row r="150" spans="1:12" ht="12.75" customHeight="1">
      <c r="A150" s="11">
        <v>3</v>
      </c>
      <c r="B150" s="12" t="s">
        <v>15</v>
      </c>
      <c r="C150" s="13">
        <v>1616400</v>
      </c>
      <c r="D150" s="23">
        <v>24.5</v>
      </c>
      <c r="E150" s="24">
        <f>D150*944</f>
        <v>23128</v>
      </c>
      <c r="F150" s="25">
        <f>C150/E150</f>
        <v>69.88931165686614</v>
      </c>
      <c r="G150" s="1"/>
      <c r="H150" s="17"/>
      <c r="I150" s="26">
        <v>171950</v>
      </c>
      <c r="J150" s="27" t="s">
        <v>29</v>
      </c>
      <c r="K150" s="27" t="s">
        <v>30</v>
      </c>
      <c r="L150" s="27">
        <v>12</v>
      </c>
    </row>
    <row r="151" spans="1:7" ht="12.75">
      <c r="A151" s="11"/>
      <c r="B151" s="12"/>
      <c r="C151" s="13"/>
      <c r="D151" s="23" t="s">
        <v>17</v>
      </c>
      <c r="E151" s="24"/>
      <c r="F151" s="25"/>
      <c r="G151" s="1"/>
    </row>
    <row r="152" spans="1:7" ht="63.75" customHeight="1">
      <c r="A152" s="11">
        <v>4</v>
      </c>
      <c r="B152" s="12" t="s">
        <v>20</v>
      </c>
      <c r="C152" s="28">
        <v>50000</v>
      </c>
      <c r="D152" s="29" t="s">
        <v>21</v>
      </c>
      <c r="E152" s="30" t="s">
        <v>21</v>
      </c>
      <c r="F152" s="31" t="s">
        <v>21</v>
      </c>
      <c r="G152" s="1"/>
    </row>
    <row r="153" spans="1:7" ht="34.5" customHeight="1">
      <c r="A153" s="11"/>
      <c r="B153" s="12"/>
      <c r="C153" s="28"/>
      <c r="D153" s="29"/>
      <c r="E153" s="30"/>
      <c r="F153" s="31"/>
      <c r="G153" s="1"/>
    </row>
    <row r="154" spans="1:7" ht="63.75" customHeight="1">
      <c r="A154" s="11">
        <v>5</v>
      </c>
      <c r="B154" s="12" t="s">
        <v>31</v>
      </c>
      <c r="C154" s="13">
        <f>I150</f>
        <v>171950</v>
      </c>
      <c r="D154" s="23">
        <v>15.99</v>
      </c>
      <c r="E154" s="24">
        <f>D154*944</f>
        <v>15094.56</v>
      </c>
      <c r="F154" s="25">
        <f>C154/E154</f>
        <v>11.391521183790717</v>
      </c>
      <c r="G154" s="1"/>
    </row>
    <row r="155" spans="1:7" ht="40.5" customHeight="1">
      <c r="A155" s="11"/>
      <c r="B155" s="12"/>
      <c r="C155" s="13"/>
      <c r="D155" s="41" t="s">
        <v>17</v>
      </c>
      <c r="E155" s="24"/>
      <c r="F155" s="25"/>
      <c r="G155" s="1"/>
    </row>
    <row r="156" spans="1:7" ht="18.75" customHeight="1">
      <c r="A156" s="31">
        <v>6</v>
      </c>
      <c r="B156" s="32" t="s">
        <v>24</v>
      </c>
      <c r="C156" s="33">
        <v>160000</v>
      </c>
      <c r="D156" s="29">
        <f>C156*0.5666/10000</f>
        <v>9.0656</v>
      </c>
      <c r="E156" s="34">
        <f>D156*944</f>
        <v>8557.9264</v>
      </c>
      <c r="F156" s="25">
        <f>C156/E156</f>
        <v>18.696117788533446</v>
      </c>
      <c r="G156" s="1"/>
    </row>
    <row r="157" spans="1:7" ht="46.5" customHeight="1">
      <c r="A157" s="31"/>
      <c r="B157" s="32"/>
      <c r="C157" s="33"/>
      <c r="D157" s="24" t="s">
        <v>17</v>
      </c>
      <c r="E157" s="34"/>
      <c r="F157" s="25"/>
      <c r="G157" s="1"/>
    </row>
    <row r="158" spans="1:7" ht="12.75">
      <c r="A158" s="35" t="s">
        <v>25</v>
      </c>
      <c r="B158" s="35"/>
      <c r="C158" s="35"/>
      <c r="D158" s="35"/>
      <c r="E158" s="35"/>
      <c r="F158" s="35"/>
      <c r="G158" s="1"/>
    </row>
    <row r="162" spans="1:7" ht="12.75">
      <c r="A162" s="1"/>
      <c r="B162" s="2"/>
      <c r="C162" s="3" t="s">
        <v>48</v>
      </c>
      <c r="D162" s="3"/>
      <c r="E162" s="1"/>
      <c r="F162" s="1"/>
      <c r="G162" s="1"/>
    </row>
    <row r="163" spans="1:7" ht="25.5" customHeight="1">
      <c r="A163" s="4" t="s">
        <v>1</v>
      </c>
      <c r="B163" s="4"/>
      <c r="C163" s="4"/>
      <c r="D163" s="4"/>
      <c r="E163" s="4"/>
      <c r="F163" s="4"/>
      <c r="G163" s="1"/>
    </row>
    <row r="164" spans="1:7" ht="51" customHeight="1">
      <c r="A164" s="5" t="s">
        <v>2</v>
      </c>
      <c r="B164" s="5"/>
      <c r="C164" s="5"/>
      <c r="D164" s="5"/>
      <c r="E164" s="5"/>
      <c r="F164" s="5"/>
      <c r="G164" s="6"/>
    </row>
    <row r="165" spans="1:7" ht="12.75">
      <c r="A165" s="1"/>
      <c r="B165" s="2"/>
      <c r="C165" s="3"/>
      <c r="D165" s="1"/>
      <c r="E165" s="1"/>
      <c r="F165" s="1"/>
      <c r="G165" s="1"/>
    </row>
    <row r="166" spans="1:7" ht="12.75">
      <c r="A166" s="7" t="s">
        <v>3</v>
      </c>
      <c r="B166" s="8" t="s">
        <v>4</v>
      </c>
      <c r="C166" s="9" t="s">
        <v>5</v>
      </c>
      <c r="D166" s="10" t="s">
        <v>6</v>
      </c>
      <c r="E166" s="10" t="s">
        <v>7</v>
      </c>
      <c r="F166" s="10" t="s">
        <v>8</v>
      </c>
      <c r="G166" s="1"/>
    </row>
    <row r="167" spans="1:12" ht="41.25" customHeight="1">
      <c r="A167" s="11">
        <v>1</v>
      </c>
      <c r="B167" s="12" t="s">
        <v>9</v>
      </c>
      <c r="C167" s="13">
        <f>I167</f>
        <v>6600</v>
      </c>
      <c r="D167" s="14">
        <v>2534.4</v>
      </c>
      <c r="E167" s="15">
        <f>D167*2.63</f>
        <v>6665.472</v>
      </c>
      <c r="F167" s="16">
        <f>C167/E167</f>
        <v>0.9901774397972117</v>
      </c>
      <c r="G167" s="1"/>
      <c r="H167" s="17"/>
      <c r="I167" s="36">
        <v>6600</v>
      </c>
      <c r="J167" s="37" t="s">
        <v>10</v>
      </c>
      <c r="K167" s="37">
        <v>6412</v>
      </c>
      <c r="L167" s="37">
        <v>1.1</v>
      </c>
    </row>
    <row r="168" spans="1:12" ht="48.75" customHeight="1">
      <c r="A168" s="11"/>
      <c r="B168" s="12"/>
      <c r="C168" s="13"/>
      <c r="D168" s="20" t="s">
        <v>11</v>
      </c>
      <c r="E168" s="15"/>
      <c r="F168" s="16"/>
      <c r="G168" s="1"/>
      <c r="H168" s="17"/>
      <c r="I168" s="26">
        <v>600000</v>
      </c>
      <c r="J168" s="27" t="s">
        <v>27</v>
      </c>
      <c r="K168" s="38">
        <v>80000</v>
      </c>
      <c r="L168" s="27">
        <v>7.5</v>
      </c>
    </row>
    <row r="169" spans="1:12" ht="63.75" customHeight="1">
      <c r="A169" s="39">
        <v>2</v>
      </c>
      <c r="B169" s="12" t="s">
        <v>28</v>
      </c>
      <c r="C169" s="13">
        <v>400000</v>
      </c>
      <c r="D169" s="23">
        <v>92.48</v>
      </c>
      <c r="E169" s="24">
        <f>D169*944</f>
        <v>87301.12000000001</v>
      </c>
      <c r="F169" s="25">
        <f>C169/E169</f>
        <v>4.5818427071726</v>
      </c>
      <c r="G169" s="1"/>
      <c r="H169" s="17"/>
      <c r="I169" s="40" t="s">
        <v>12</v>
      </c>
      <c r="J169" s="27" t="s">
        <v>13</v>
      </c>
      <c r="K169" s="27" t="s">
        <v>14</v>
      </c>
      <c r="L169" s="27">
        <v>76</v>
      </c>
    </row>
    <row r="170" spans="1:12" ht="35.25" customHeight="1">
      <c r="A170" s="39"/>
      <c r="B170" s="12"/>
      <c r="C170" s="13"/>
      <c r="D170" s="23" t="s">
        <v>17</v>
      </c>
      <c r="E170" s="24"/>
      <c r="F170" s="25"/>
      <c r="G170" s="1"/>
      <c r="H170" s="17"/>
      <c r="I170" s="40">
        <v>5170</v>
      </c>
      <c r="J170" s="27" t="s">
        <v>16</v>
      </c>
      <c r="K170" s="27">
        <v>554.4</v>
      </c>
      <c r="L170" s="27">
        <v>9.3</v>
      </c>
    </row>
    <row r="171" spans="1:12" ht="12.75" customHeight="1">
      <c r="A171" s="11">
        <v>3</v>
      </c>
      <c r="B171" s="12" t="s">
        <v>15</v>
      </c>
      <c r="C171" s="13">
        <v>1616400</v>
      </c>
      <c r="D171" s="23">
        <v>24.5</v>
      </c>
      <c r="E171" s="24">
        <f>D171*944</f>
        <v>23128</v>
      </c>
      <c r="F171" s="25">
        <f>C171/E171</f>
        <v>69.88931165686614</v>
      </c>
      <c r="G171" s="1"/>
      <c r="H171" s="17"/>
      <c r="I171" s="26">
        <v>171950</v>
      </c>
      <c r="J171" s="27" t="s">
        <v>29</v>
      </c>
      <c r="K171" s="27" t="s">
        <v>30</v>
      </c>
      <c r="L171" s="27">
        <v>12</v>
      </c>
    </row>
    <row r="172" spans="1:7" ht="12.75">
      <c r="A172" s="11"/>
      <c r="B172" s="12"/>
      <c r="C172" s="13"/>
      <c r="D172" s="23" t="s">
        <v>17</v>
      </c>
      <c r="E172" s="24"/>
      <c r="F172" s="25"/>
      <c r="G172" s="1"/>
    </row>
    <row r="173" spans="1:7" ht="63.75" customHeight="1">
      <c r="A173" s="11">
        <v>4</v>
      </c>
      <c r="B173" s="12" t="s">
        <v>20</v>
      </c>
      <c r="C173" s="28">
        <v>50000</v>
      </c>
      <c r="D173" s="29" t="s">
        <v>21</v>
      </c>
      <c r="E173" s="30" t="s">
        <v>21</v>
      </c>
      <c r="F173" s="31" t="s">
        <v>21</v>
      </c>
      <c r="G173" s="1"/>
    </row>
    <row r="174" spans="1:7" ht="34.5" customHeight="1">
      <c r="A174" s="11"/>
      <c r="B174" s="12"/>
      <c r="C174" s="28"/>
      <c r="D174" s="29"/>
      <c r="E174" s="30"/>
      <c r="F174" s="31"/>
      <c r="G174" s="1"/>
    </row>
    <row r="175" spans="1:7" ht="63.75" customHeight="1">
      <c r="A175" s="11">
        <v>5</v>
      </c>
      <c r="B175" s="12" t="s">
        <v>31</v>
      </c>
      <c r="C175" s="13">
        <f>I171</f>
        <v>171950</v>
      </c>
      <c r="D175" s="23">
        <v>15.99</v>
      </c>
      <c r="E175" s="24">
        <f>D175*944</f>
        <v>15094.56</v>
      </c>
      <c r="F175" s="25">
        <f>C175/E175</f>
        <v>11.391521183790717</v>
      </c>
      <c r="G175" s="1"/>
    </row>
    <row r="176" spans="1:7" ht="40.5" customHeight="1">
      <c r="A176" s="11"/>
      <c r="B176" s="12"/>
      <c r="C176" s="13"/>
      <c r="D176" s="41" t="s">
        <v>17</v>
      </c>
      <c r="E176" s="24"/>
      <c r="F176" s="25"/>
      <c r="G176" s="1"/>
    </row>
    <row r="177" spans="1:7" ht="18.75" customHeight="1">
      <c r="A177" s="31">
        <v>6</v>
      </c>
      <c r="B177" s="32" t="s">
        <v>24</v>
      </c>
      <c r="C177" s="33">
        <v>160000</v>
      </c>
      <c r="D177" s="29">
        <f>C177*0.5666/10000</f>
        <v>9.0656</v>
      </c>
      <c r="E177" s="34">
        <f>D177*944</f>
        <v>8557.9264</v>
      </c>
      <c r="F177" s="25">
        <f>C177/E177</f>
        <v>18.696117788533446</v>
      </c>
      <c r="G177" s="1"/>
    </row>
    <row r="178" spans="1:7" ht="46.5" customHeight="1">
      <c r="A178" s="31"/>
      <c r="B178" s="32"/>
      <c r="C178" s="33"/>
      <c r="D178" s="24" t="s">
        <v>17</v>
      </c>
      <c r="E178" s="34"/>
      <c r="F178" s="25"/>
      <c r="G178" s="1"/>
    </row>
    <row r="179" spans="1:7" ht="12.75">
      <c r="A179" s="35" t="s">
        <v>25</v>
      </c>
      <c r="B179" s="35"/>
      <c r="C179" s="35"/>
      <c r="D179" s="35"/>
      <c r="E179" s="35"/>
      <c r="F179" s="35"/>
      <c r="G179" s="1"/>
    </row>
    <row r="182" spans="1:7" ht="12.75">
      <c r="A182" s="1"/>
      <c r="B182" s="2"/>
      <c r="C182" s="3" t="s">
        <v>49</v>
      </c>
      <c r="D182" s="3"/>
      <c r="E182" s="1"/>
      <c r="F182" s="1"/>
      <c r="G182" s="1"/>
    </row>
    <row r="183" spans="1:7" ht="25.5" customHeight="1">
      <c r="A183" s="4" t="s">
        <v>1</v>
      </c>
      <c r="B183" s="4"/>
      <c r="C183" s="4"/>
      <c r="D183" s="4"/>
      <c r="E183" s="4"/>
      <c r="F183" s="4"/>
      <c r="G183" s="1"/>
    </row>
    <row r="184" spans="1:7" ht="51" customHeight="1">
      <c r="A184" s="5" t="s">
        <v>2</v>
      </c>
      <c r="B184" s="5"/>
      <c r="C184" s="5"/>
      <c r="D184" s="5"/>
      <c r="E184" s="5"/>
      <c r="F184" s="5"/>
      <c r="G184" s="6"/>
    </row>
    <row r="185" spans="1:7" ht="12.75">
      <c r="A185" s="1"/>
      <c r="B185" s="2"/>
      <c r="C185" s="3"/>
      <c r="D185" s="1"/>
      <c r="E185" s="1"/>
      <c r="F185" s="1"/>
      <c r="G185" s="1"/>
    </row>
    <row r="186" spans="1:7" ht="12.75">
      <c r="A186" s="7" t="s">
        <v>3</v>
      </c>
      <c r="B186" s="8" t="s">
        <v>4</v>
      </c>
      <c r="C186" s="9" t="s">
        <v>5</v>
      </c>
      <c r="D186" s="10" t="s">
        <v>6</v>
      </c>
      <c r="E186" s="10" t="s">
        <v>7</v>
      </c>
      <c r="F186" s="10" t="s">
        <v>8</v>
      </c>
      <c r="G186" s="1"/>
    </row>
    <row r="187" spans="1:12" ht="41.25" customHeight="1">
      <c r="A187" s="11">
        <v>1</v>
      </c>
      <c r="B187" s="12" t="s">
        <v>9</v>
      </c>
      <c r="C187" s="13">
        <f>I187</f>
        <v>3600</v>
      </c>
      <c r="D187" s="14">
        <v>1382.4</v>
      </c>
      <c r="E187" s="15">
        <f>D187*2.63</f>
        <v>3635.712</v>
      </c>
      <c r="F187" s="16">
        <f>C187/E187</f>
        <v>0.9901774397972116</v>
      </c>
      <c r="G187" s="1"/>
      <c r="H187" s="17"/>
      <c r="I187" s="36">
        <v>3600</v>
      </c>
      <c r="J187" s="37" t="s">
        <v>50</v>
      </c>
      <c r="K187" s="37">
        <v>3497</v>
      </c>
      <c r="L187" s="37">
        <v>1.1</v>
      </c>
    </row>
    <row r="188" spans="1:12" ht="48.75" customHeight="1">
      <c r="A188" s="11"/>
      <c r="B188" s="12"/>
      <c r="C188" s="13"/>
      <c r="D188" s="20" t="s">
        <v>11</v>
      </c>
      <c r="E188" s="15"/>
      <c r="F188" s="16"/>
      <c r="G188" s="1"/>
      <c r="H188" s="17"/>
      <c r="I188" s="26">
        <v>600000</v>
      </c>
      <c r="J188" s="27" t="s">
        <v>51</v>
      </c>
      <c r="K188" s="38">
        <v>40000</v>
      </c>
      <c r="L188" s="27">
        <v>15</v>
      </c>
    </row>
    <row r="189" spans="1:12" ht="63.75" customHeight="1">
      <c r="A189" s="39">
        <v>2</v>
      </c>
      <c r="B189" s="12" t="s">
        <v>28</v>
      </c>
      <c r="C189" s="13">
        <v>400000</v>
      </c>
      <c r="D189" s="23">
        <v>46.24</v>
      </c>
      <c r="E189" s="24">
        <f>D189*944</f>
        <v>43650.560000000005</v>
      </c>
      <c r="F189" s="25">
        <f>C189/E189</f>
        <v>9.1636854143452</v>
      </c>
      <c r="G189" s="1"/>
      <c r="H189" s="17"/>
      <c r="I189" s="26">
        <v>942900</v>
      </c>
      <c r="J189" s="27" t="s">
        <v>52</v>
      </c>
      <c r="K189" s="27" t="s">
        <v>53</v>
      </c>
      <c r="L189" s="27">
        <v>67</v>
      </c>
    </row>
    <row r="190" spans="1:12" ht="35.25" customHeight="1">
      <c r="A190" s="39"/>
      <c r="B190" s="12"/>
      <c r="C190" s="13"/>
      <c r="D190" s="23" t="s">
        <v>17</v>
      </c>
      <c r="E190" s="24"/>
      <c r="F190" s="25"/>
      <c r="G190" s="1"/>
      <c r="H190" s="17"/>
      <c r="I190" s="40">
        <v>2820</v>
      </c>
      <c r="J190" s="27" t="s">
        <v>54</v>
      </c>
      <c r="K190" s="27">
        <v>302.4</v>
      </c>
      <c r="L190" s="27">
        <v>9.3</v>
      </c>
    </row>
    <row r="191" spans="1:12" ht="12.75" customHeight="1">
      <c r="A191" s="11">
        <v>3</v>
      </c>
      <c r="B191" s="12" t="s">
        <v>15</v>
      </c>
      <c r="C191" s="13">
        <v>942900</v>
      </c>
      <c r="D191" s="23">
        <v>16.4</v>
      </c>
      <c r="E191" s="24">
        <f>D191*944</f>
        <v>15481.599999999999</v>
      </c>
      <c r="F191" s="25">
        <f>C191/E191</f>
        <v>60.90455766845805</v>
      </c>
      <c r="G191" s="1"/>
      <c r="H191" s="17"/>
      <c r="I191" s="26">
        <v>57000</v>
      </c>
      <c r="J191" s="27" t="s">
        <v>55</v>
      </c>
      <c r="K191" s="27" t="s">
        <v>56</v>
      </c>
      <c r="L191" s="27">
        <v>8</v>
      </c>
    </row>
    <row r="192" spans="1:7" ht="12.75">
      <c r="A192" s="11"/>
      <c r="B192" s="12"/>
      <c r="C192" s="13"/>
      <c r="D192" s="23" t="s">
        <v>17</v>
      </c>
      <c r="E192" s="24"/>
      <c r="F192" s="25"/>
      <c r="G192" s="1"/>
    </row>
    <row r="193" spans="1:7" ht="63.75" customHeight="1">
      <c r="A193" s="11">
        <v>4</v>
      </c>
      <c r="B193" s="12" t="s">
        <v>20</v>
      </c>
      <c r="C193" s="28">
        <v>50000</v>
      </c>
      <c r="D193" s="29" t="s">
        <v>21</v>
      </c>
      <c r="E193" s="30" t="s">
        <v>21</v>
      </c>
      <c r="F193" s="31" t="s">
        <v>21</v>
      </c>
      <c r="G193" s="1"/>
    </row>
    <row r="194" spans="1:7" ht="34.5" customHeight="1">
      <c r="A194" s="11"/>
      <c r="B194" s="12"/>
      <c r="C194" s="28"/>
      <c r="D194" s="29"/>
      <c r="E194" s="30"/>
      <c r="F194" s="31"/>
      <c r="G194" s="1"/>
    </row>
    <row r="195" spans="1:7" ht="63.75" customHeight="1">
      <c r="A195" s="11">
        <v>5</v>
      </c>
      <c r="B195" s="12" t="s">
        <v>31</v>
      </c>
      <c r="C195" s="13">
        <f>I191</f>
        <v>57000</v>
      </c>
      <c r="D195" s="23">
        <v>8.2</v>
      </c>
      <c r="E195" s="24">
        <f>D195*944</f>
        <v>7740.799999999999</v>
      </c>
      <c r="F195" s="25">
        <f>C195/E195</f>
        <v>7.363579991732121</v>
      </c>
      <c r="G195" s="1"/>
    </row>
    <row r="196" spans="1:7" ht="40.5" customHeight="1">
      <c r="A196" s="11"/>
      <c r="B196" s="12"/>
      <c r="C196" s="13"/>
      <c r="D196" s="41" t="s">
        <v>17</v>
      </c>
      <c r="E196" s="24"/>
      <c r="F196" s="25"/>
      <c r="G196" s="1"/>
    </row>
    <row r="197" spans="1:7" ht="18.75" customHeight="1">
      <c r="A197" s="31">
        <v>6</v>
      </c>
      <c r="B197" s="32" t="s">
        <v>24</v>
      </c>
      <c r="C197" s="33">
        <v>40000</v>
      </c>
      <c r="D197" s="29">
        <f>C197*0.5666/10000</f>
        <v>2.2664</v>
      </c>
      <c r="E197" s="34">
        <f>D197*944</f>
        <v>2139.4816</v>
      </c>
      <c r="F197" s="25">
        <f>C197/E197</f>
        <v>18.696117788533446</v>
      </c>
      <c r="G197" s="1"/>
    </row>
    <row r="198" spans="1:7" ht="46.5" customHeight="1">
      <c r="A198" s="31"/>
      <c r="B198" s="32"/>
      <c r="C198" s="33"/>
      <c r="D198" s="24" t="s">
        <v>17</v>
      </c>
      <c r="E198" s="34"/>
      <c r="F198" s="25"/>
      <c r="G198" s="1"/>
    </row>
    <row r="199" spans="1:7" ht="12.75">
      <c r="A199" s="35" t="s">
        <v>25</v>
      </c>
      <c r="B199" s="35"/>
      <c r="C199" s="35"/>
      <c r="D199" s="35"/>
      <c r="E199" s="35"/>
      <c r="F199" s="35"/>
      <c r="G199" s="1"/>
    </row>
    <row r="203" spans="1:7" ht="12.75">
      <c r="A203" s="1"/>
      <c r="B203" s="2"/>
      <c r="C203" s="3" t="s">
        <v>57</v>
      </c>
      <c r="D203" s="3"/>
      <c r="E203" s="1"/>
      <c r="F203" s="1"/>
      <c r="G203" s="1"/>
    </row>
    <row r="204" spans="1:7" ht="25.5" customHeight="1">
      <c r="A204" s="4" t="s">
        <v>1</v>
      </c>
      <c r="B204" s="4"/>
      <c r="C204" s="4"/>
      <c r="D204" s="4"/>
      <c r="E204" s="4"/>
      <c r="F204" s="4"/>
      <c r="G204" s="1"/>
    </row>
    <row r="205" spans="1:7" ht="51" customHeight="1">
      <c r="A205" s="5" t="s">
        <v>2</v>
      </c>
      <c r="B205" s="5"/>
      <c r="C205" s="5"/>
      <c r="D205" s="5"/>
      <c r="E205" s="5"/>
      <c r="F205" s="5"/>
      <c r="G205" s="6"/>
    </row>
    <row r="206" spans="1:7" ht="12.75">
      <c r="A206" s="1"/>
      <c r="B206" s="2"/>
      <c r="C206" s="3"/>
      <c r="D206" s="1"/>
      <c r="E206" s="1"/>
      <c r="F206" s="1"/>
      <c r="G206" s="1"/>
    </row>
    <row r="207" spans="1:7" ht="12.75">
      <c r="A207" s="7" t="s">
        <v>3</v>
      </c>
      <c r="B207" s="8" t="s">
        <v>4</v>
      </c>
      <c r="C207" s="9" t="s">
        <v>5</v>
      </c>
      <c r="D207" s="10" t="s">
        <v>6</v>
      </c>
      <c r="E207" s="10" t="s">
        <v>7</v>
      </c>
      <c r="F207" s="10" t="s">
        <v>8</v>
      </c>
      <c r="G207" s="1"/>
    </row>
    <row r="208" spans="1:12" ht="41.25" customHeight="1">
      <c r="A208" s="11">
        <v>1</v>
      </c>
      <c r="B208" s="12" t="s">
        <v>9</v>
      </c>
      <c r="C208" s="13">
        <f>I208</f>
        <v>12600</v>
      </c>
      <c r="D208" s="14">
        <v>4838.4</v>
      </c>
      <c r="E208" s="15">
        <f>D208*2.63</f>
        <v>12724.991999999998</v>
      </c>
      <c r="F208" s="16">
        <f>C208/E208</f>
        <v>0.9901774397972117</v>
      </c>
      <c r="G208" s="1"/>
      <c r="H208" s="17"/>
      <c r="I208" s="42">
        <v>12600</v>
      </c>
      <c r="J208" s="37" t="s">
        <v>58</v>
      </c>
      <c r="K208" s="43">
        <v>12241</v>
      </c>
      <c r="L208" s="37">
        <v>1.1</v>
      </c>
    </row>
    <row r="209" spans="1:12" ht="48.75" customHeight="1">
      <c r="A209" s="11"/>
      <c r="B209" s="12"/>
      <c r="C209" s="13"/>
      <c r="D209" s="20" t="s">
        <v>11</v>
      </c>
      <c r="E209" s="15"/>
      <c r="F209" s="16"/>
      <c r="G209" s="1"/>
      <c r="H209" s="17"/>
      <c r="I209" s="26">
        <v>600000</v>
      </c>
      <c r="J209" s="27" t="s">
        <v>59</v>
      </c>
      <c r="K209" s="38">
        <v>120000</v>
      </c>
      <c r="L209" s="27">
        <v>5</v>
      </c>
    </row>
    <row r="210" spans="1:12" ht="63.75" customHeight="1">
      <c r="A210" s="39">
        <v>2</v>
      </c>
      <c r="B210" s="12" t="s">
        <v>28</v>
      </c>
      <c r="C210" s="13">
        <v>400000</v>
      </c>
      <c r="D210" s="23">
        <v>138.7</v>
      </c>
      <c r="E210" s="24">
        <f>D210*944</f>
        <v>130932.79999999999</v>
      </c>
      <c r="F210" s="25">
        <f>C210/E210</f>
        <v>3.055002260701673</v>
      </c>
      <c r="G210" s="1"/>
      <c r="H210" s="17"/>
      <c r="I210" s="40" t="s">
        <v>60</v>
      </c>
      <c r="J210" s="27" t="s">
        <v>61</v>
      </c>
      <c r="K210" s="38">
        <v>31670</v>
      </c>
      <c r="L210" s="27">
        <v>94</v>
      </c>
    </row>
    <row r="211" spans="1:12" ht="35.25" customHeight="1">
      <c r="A211" s="39"/>
      <c r="B211" s="12"/>
      <c r="C211" s="13"/>
      <c r="D211" s="23" t="s">
        <v>17</v>
      </c>
      <c r="E211" s="24"/>
      <c r="F211" s="25"/>
      <c r="G211" s="1"/>
      <c r="H211" s="17"/>
      <c r="I211" s="26">
        <v>9870</v>
      </c>
      <c r="J211" s="27" t="s">
        <v>62</v>
      </c>
      <c r="K211" s="27">
        <v>1058</v>
      </c>
      <c r="L211" s="27">
        <v>9.3</v>
      </c>
    </row>
    <row r="212" spans="1:12" ht="12.75" customHeight="1">
      <c r="A212" s="11">
        <v>3</v>
      </c>
      <c r="B212" s="12" t="s">
        <v>15</v>
      </c>
      <c r="C212" s="13">
        <v>2963400</v>
      </c>
      <c r="D212" s="23">
        <v>36.96</v>
      </c>
      <c r="E212" s="24">
        <f>D212*944</f>
        <v>34890.24</v>
      </c>
      <c r="F212" s="25">
        <f>C212/E212</f>
        <v>84.93492736077482</v>
      </c>
      <c r="G212" s="1"/>
      <c r="H212" s="17"/>
      <c r="I212" s="26">
        <v>326040</v>
      </c>
      <c r="J212" s="27" t="s">
        <v>63</v>
      </c>
      <c r="K212" s="38">
        <v>21113</v>
      </c>
      <c r="L212" s="27">
        <v>15</v>
      </c>
    </row>
    <row r="213" spans="1:7" ht="12.75">
      <c r="A213" s="11"/>
      <c r="B213" s="12"/>
      <c r="C213" s="13"/>
      <c r="D213" s="23" t="s">
        <v>17</v>
      </c>
      <c r="E213" s="24"/>
      <c r="F213" s="25"/>
      <c r="G213" s="1"/>
    </row>
    <row r="214" spans="1:7" ht="63.75" customHeight="1">
      <c r="A214" s="11">
        <v>4</v>
      </c>
      <c r="B214" s="12" t="s">
        <v>20</v>
      </c>
      <c r="C214" s="28">
        <v>100000</v>
      </c>
      <c r="D214" s="29" t="s">
        <v>21</v>
      </c>
      <c r="E214" s="30" t="s">
        <v>21</v>
      </c>
      <c r="F214" s="31" t="s">
        <v>21</v>
      </c>
      <c r="G214" s="1"/>
    </row>
    <row r="215" spans="1:7" ht="34.5" customHeight="1">
      <c r="A215" s="11"/>
      <c r="B215" s="12"/>
      <c r="C215" s="28"/>
      <c r="D215" s="29"/>
      <c r="E215" s="30"/>
      <c r="F215" s="31"/>
      <c r="G215" s="1"/>
    </row>
    <row r="216" spans="1:7" ht="63.75" customHeight="1">
      <c r="A216" s="11">
        <v>5</v>
      </c>
      <c r="B216" s="12" t="s">
        <v>31</v>
      </c>
      <c r="C216" s="13">
        <f>I212</f>
        <v>326040</v>
      </c>
      <c r="D216" s="23">
        <v>24.4</v>
      </c>
      <c r="E216" s="24">
        <f>D216*944</f>
        <v>23033.6</v>
      </c>
      <c r="F216" s="25">
        <f>C216/E216</f>
        <v>14.154973603778828</v>
      </c>
      <c r="G216" s="1"/>
    </row>
    <row r="217" spans="1:7" ht="40.5" customHeight="1">
      <c r="A217" s="11"/>
      <c r="B217" s="12"/>
      <c r="C217" s="13"/>
      <c r="D217" s="41" t="s">
        <v>17</v>
      </c>
      <c r="E217" s="24"/>
      <c r="F217" s="25"/>
      <c r="G217" s="1"/>
    </row>
    <row r="218" spans="1:7" ht="18.75" customHeight="1">
      <c r="A218" s="31">
        <v>6</v>
      </c>
      <c r="B218" s="32" t="s">
        <v>24</v>
      </c>
      <c r="C218" s="33">
        <v>320000</v>
      </c>
      <c r="D218" s="29">
        <f>C218*0.5666/10000</f>
        <v>18.1312</v>
      </c>
      <c r="E218" s="34">
        <f>D218*944</f>
        <v>17115.8528</v>
      </c>
      <c r="F218" s="25">
        <f>C218/E218</f>
        <v>18.696117788533446</v>
      </c>
      <c r="G218" s="1"/>
    </row>
    <row r="219" spans="1:7" ht="46.5" customHeight="1">
      <c r="A219" s="31"/>
      <c r="B219" s="32"/>
      <c r="C219" s="33"/>
      <c r="D219" s="24" t="s">
        <v>17</v>
      </c>
      <c r="E219" s="34"/>
      <c r="F219" s="25"/>
      <c r="G219" s="1"/>
    </row>
    <row r="220" spans="1:7" ht="12.75">
      <c r="A220" s="35" t="s">
        <v>25</v>
      </c>
      <c r="B220" s="35"/>
      <c r="C220" s="35"/>
      <c r="D220" s="35"/>
      <c r="E220" s="35"/>
      <c r="F220" s="35"/>
      <c r="G220" s="1"/>
    </row>
    <row r="227" spans="1:7" ht="12.75">
      <c r="A227" s="1"/>
      <c r="B227" s="2"/>
      <c r="C227" s="3" t="s">
        <v>64</v>
      </c>
      <c r="D227" s="3"/>
      <c r="E227" s="1"/>
      <c r="F227" s="1"/>
      <c r="G227" s="1"/>
    </row>
    <row r="228" spans="1:7" ht="25.5" customHeight="1">
      <c r="A228" s="4" t="s">
        <v>1</v>
      </c>
      <c r="B228" s="4"/>
      <c r="C228" s="4"/>
      <c r="D228" s="4"/>
      <c r="E228" s="4"/>
      <c r="F228" s="4"/>
      <c r="G228" s="1"/>
    </row>
    <row r="229" spans="1:7" ht="51" customHeight="1">
      <c r="A229" s="5" t="s">
        <v>2</v>
      </c>
      <c r="B229" s="5"/>
      <c r="C229" s="5"/>
      <c r="D229" s="5"/>
      <c r="E229" s="5"/>
      <c r="F229" s="5"/>
      <c r="G229" s="6"/>
    </row>
    <row r="230" spans="1:7" ht="12.75">
      <c r="A230" s="1"/>
      <c r="B230" s="2"/>
      <c r="C230" s="3"/>
      <c r="D230" s="1"/>
      <c r="E230" s="1"/>
      <c r="F230" s="1"/>
      <c r="G230" s="1"/>
    </row>
    <row r="231" spans="1:7" ht="12.75">
      <c r="A231" s="7" t="s">
        <v>3</v>
      </c>
      <c r="B231" s="8" t="s">
        <v>4</v>
      </c>
      <c r="C231" s="9" t="s">
        <v>5</v>
      </c>
      <c r="D231" s="10" t="s">
        <v>6</v>
      </c>
      <c r="E231" s="10" t="s">
        <v>7</v>
      </c>
      <c r="F231" s="10" t="s">
        <v>8</v>
      </c>
      <c r="G231" s="1"/>
    </row>
    <row r="232" spans="1:12" ht="41.25" customHeight="1">
      <c r="A232" s="11">
        <v>1</v>
      </c>
      <c r="B232" s="12" t="s">
        <v>9</v>
      </c>
      <c r="C232" s="13">
        <f>I232</f>
        <v>15300</v>
      </c>
      <c r="D232" s="14">
        <v>5875.2</v>
      </c>
      <c r="E232" s="15">
        <f>D232*2.63</f>
        <v>15451.775999999998</v>
      </c>
      <c r="F232" s="16">
        <f>C232/E232</f>
        <v>0.9901774397972117</v>
      </c>
      <c r="G232" s="1"/>
      <c r="H232" s="17"/>
      <c r="I232" s="36">
        <v>15300</v>
      </c>
      <c r="J232" s="37" t="s">
        <v>65</v>
      </c>
      <c r="K232" s="37">
        <v>14864.3</v>
      </c>
      <c r="L232" s="37">
        <v>1.1</v>
      </c>
    </row>
    <row r="233" spans="1:12" ht="48.75" customHeight="1">
      <c r="A233" s="11"/>
      <c r="B233" s="12"/>
      <c r="C233" s="13"/>
      <c r="D233" s="20" t="s">
        <v>11</v>
      </c>
      <c r="E233" s="15"/>
      <c r="F233" s="16"/>
      <c r="G233" s="1"/>
      <c r="H233" s="17"/>
      <c r="I233" s="26">
        <v>1200000</v>
      </c>
      <c r="J233" s="27" t="s">
        <v>66</v>
      </c>
      <c r="K233" s="38">
        <v>160000</v>
      </c>
      <c r="L233" s="27">
        <v>7.5</v>
      </c>
    </row>
    <row r="234" spans="1:12" ht="63.75" customHeight="1">
      <c r="A234" s="39">
        <v>2</v>
      </c>
      <c r="B234" s="12" t="s">
        <v>28</v>
      </c>
      <c r="C234" s="13">
        <v>800000</v>
      </c>
      <c r="D234" s="23">
        <v>184.96</v>
      </c>
      <c r="E234" s="24">
        <f>D234*944</f>
        <v>174602.24000000002</v>
      </c>
      <c r="F234" s="25">
        <f>C234/E234</f>
        <v>4.5818427071726</v>
      </c>
      <c r="G234" s="1"/>
      <c r="H234" s="17"/>
      <c r="I234" s="40" t="s">
        <v>43</v>
      </c>
      <c r="J234" s="27" t="s">
        <v>67</v>
      </c>
      <c r="K234" s="27" t="s">
        <v>68</v>
      </c>
      <c r="L234" s="27">
        <v>157</v>
      </c>
    </row>
    <row r="235" spans="1:12" ht="35.25" customHeight="1">
      <c r="A235" s="39"/>
      <c r="B235" s="12"/>
      <c r="C235" s="13"/>
      <c r="D235" s="23" t="s">
        <v>17</v>
      </c>
      <c r="E235" s="24"/>
      <c r="F235" s="25"/>
      <c r="G235" s="1"/>
      <c r="H235" s="17"/>
      <c r="I235" s="26">
        <v>11985</v>
      </c>
      <c r="J235" s="27" t="s">
        <v>69</v>
      </c>
      <c r="K235" s="38">
        <v>1285</v>
      </c>
      <c r="L235" s="27">
        <v>9.3</v>
      </c>
    </row>
    <row r="236" spans="1:12" ht="12.75" customHeight="1">
      <c r="A236" s="11">
        <v>3</v>
      </c>
      <c r="B236" s="12" t="s">
        <v>15</v>
      </c>
      <c r="C236" s="13">
        <v>3300150</v>
      </c>
      <c r="D236" s="23">
        <v>24.23</v>
      </c>
      <c r="E236" s="24">
        <f>D236*944</f>
        <v>22873.12</v>
      </c>
      <c r="F236" s="25">
        <f>C236/E236</f>
        <v>144.28071028351184</v>
      </c>
      <c r="G236" s="1"/>
      <c r="H236" s="17"/>
      <c r="I236" s="26">
        <v>405650</v>
      </c>
      <c r="J236" s="27" t="s">
        <v>70</v>
      </c>
      <c r="K236" s="38">
        <v>14000</v>
      </c>
      <c r="L236" s="27">
        <v>29</v>
      </c>
    </row>
    <row r="237" spans="1:7" ht="12.75">
      <c r="A237" s="11"/>
      <c r="B237" s="12"/>
      <c r="C237" s="13"/>
      <c r="D237" s="23" t="s">
        <v>17</v>
      </c>
      <c r="E237" s="24"/>
      <c r="F237" s="25"/>
      <c r="G237" s="1"/>
    </row>
    <row r="238" spans="1:7" ht="63.75" customHeight="1">
      <c r="A238" s="11">
        <v>4</v>
      </c>
      <c r="B238" s="12" t="s">
        <v>20</v>
      </c>
      <c r="C238" s="28">
        <v>100000</v>
      </c>
      <c r="D238" s="29" t="s">
        <v>21</v>
      </c>
      <c r="E238" s="30" t="s">
        <v>21</v>
      </c>
      <c r="F238" s="31" t="s">
        <v>21</v>
      </c>
      <c r="G238" s="1"/>
    </row>
    <row r="239" spans="1:7" ht="34.5" customHeight="1">
      <c r="A239" s="11"/>
      <c r="B239" s="12"/>
      <c r="C239" s="28"/>
      <c r="D239" s="29"/>
      <c r="E239" s="30"/>
      <c r="F239" s="31"/>
      <c r="G239" s="1"/>
    </row>
    <row r="240" spans="1:7" ht="63.75" customHeight="1">
      <c r="A240" s="11">
        <v>5</v>
      </c>
      <c r="B240" s="12" t="s">
        <v>31</v>
      </c>
      <c r="C240" s="13">
        <f>I236</f>
        <v>405650</v>
      </c>
      <c r="D240" s="23">
        <v>16.2</v>
      </c>
      <c r="E240" s="24">
        <f>D240*944</f>
        <v>15292.8</v>
      </c>
      <c r="F240" s="25">
        <f>C240/E240</f>
        <v>26.525554509311572</v>
      </c>
      <c r="G240" s="1"/>
    </row>
    <row r="241" spans="1:7" ht="40.5" customHeight="1">
      <c r="A241" s="11"/>
      <c r="B241" s="12"/>
      <c r="C241" s="13"/>
      <c r="D241" s="41" t="s">
        <v>17</v>
      </c>
      <c r="E241" s="24"/>
      <c r="F241" s="25"/>
      <c r="G241" s="1"/>
    </row>
    <row r="242" spans="1:7" ht="18.75" customHeight="1">
      <c r="A242" s="31">
        <v>6</v>
      </c>
      <c r="B242" s="32" t="s">
        <v>24</v>
      </c>
      <c r="C242" s="33">
        <v>360000</v>
      </c>
      <c r="D242" s="29">
        <f>C242*0.5666/10000</f>
        <v>20.3976</v>
      </c>
      <c r="E242" s="34">
        <f>D242*944</f>
        <v>19255.3344</v>
      </c>
      <c r="F242" s="25">
        <f>C242/E242</f>
        <v>18.696117788533446</v>
      </c>
      <c r="G242" s="1"/>
    </row>
    <row r="243" spans="1:7" ht="46.5" customHeight="1">
      <c r="A243" s="31"/>
      <c r="B243" s="32"/>
      <c r="C243" s="33"/>
      <c r="D243" s="24" t="s">
        <v>17</v>
      </c>
      <c r="E243" s="34"/>
      <c r="F243" s="25"/>
      <c r="G243" s="1"/>
    </row>
    <row r="244" spans="1:7" ht="12.75">
      <c r="A244" s="35" t="s">
        <v>25</v>
      </c>
      <c r="B244" s="35"/>
      <c r="C244" s="35"/>
      <c r="D244" s="35"/>
      <c r="E244" s="35"/>
      <c r="F244" s="35"/>
      <c r="G244" s="1"/>
    </row>
    <row r="248" spans="1:7" ht="12.75">
      <c r="A248" s="1"/>
      <c r="B248" s="2"/>
      <c r="C248" s="3" t="s">
        <v>71</v>
      </c>
      <c r="D248" s="3"/>
      <c r="E248" s="1"/>
      <c r="F248" s="1"/>
      <c r="G248" s="1"/>
    </row>
    <row r="249" spans="1:7" ht="25.5" customHeight="1">
      <c r="A249" s="4" t="s">
        <v>1</v>
      </c>
      <c r="B249" s="4"/>
      <c r="C249" s="4"/>
      <c r="D249" s="4"/>
      <c r="E249" s="4"/>
      <c r="F249" s="4"/>
      <c r="G249" s="1"/>
    </row>
    <row r="250" spans="1:7" ht="51" customHeight="1">
      <c r="A250" s="5" t="s">
        <v>2</v>
      </c>
      <c r="B250" s="5"/>
      <c r="C250" s="5"/>
      <c r="D250" s="5"/>
      <c r="E250" s="5"/>
      <c r="F250" s="5"/>
      <c r="G250" s="6"/>
    </row>
    <row r="251" spans="1:7" ht="12.75">
      <c r="A251" s="1"/>
      <c r="B251" s="2"/>
      <c r="C251" s="3"/>
      <c r="D251" s="1"/>
      <c r="E251" s="1"/>
      <c r="F251" s="1"/>
      <c r="G251" s="1"/>
    </row>
    <row r="252" spans="1:30" ht="12.75">
      <c r="A252" s="7" t="s">
        <v>3</v>
      </c>
      <c r="B252" s="8" t="s">
        <v>4</v>
      </c>
      <c r="C252" s="9" t="s">
        <v>5</v>
      </c>
      <c r="D252" s="10" t="s">
        <v>6</v>
      </c>
      <c r="E252" s="10" t="s">
        <v>7</v>
      </c>
      <c r="F252" s="10" t="s">
        <v>8</v>
      </c>
      <c r="G252" s="1"/>
      <c r="I252" s="44">
        <v>5</v>
      </c>
      <c r="J252" s="44"/>
      <c r="K252" s="44" t="s">
        <v>72</v>
      </c>
      <c r="L252" s="44"/>
      <c r="M252" s="45">
        <v>6</v>
      </c>
      <c r="N252" s="45"/>
      <c r="O252" s="45" t="s">
        <v>73</v>
      </c>
      <c r="P252" s="45"/>
      <c r="Q252" s="45">
        <v>7</v>
      </c>
      <c r="R252" s="45"/>
      <c r="S252" s="45" t="s">
        <v>74</v>
      </c>
      <c r="T252" s="45"/>
      <c r="U252" s="45">
        <v>16</v>
      </c>
      <c r="V252" s="45"/>
      <c r="W252" s="45" t="s">
        <v>75</v>
      </c>
      <c r="X252" s="45"/>
      <c r="Y252" s="45">
        <v>17</v>
      </c>
      <c r="Z252" s="45"/>
      <c r="AA252" s="45" t="s">
        <v>76</v>
      </c>
      <c r="AB252" s="45"/>
      <c r="AC252" s="45">
        <v>18</v>
      </c>
      <c r="AD252" s="45"/>
    </row>
    <row r="253" spans="1:30" ht="41.25" customHeight="1">
      <c r="A253" s="11">
        <v>1</v>
      </c>
      <c r="B253" s="12" t="s">
        <v>9</v>
      </c>
      <c r="C253" s="13">
        <f>I253*10+10800</f>
        <v>226800</v>
      </c>
      <c r="D253" s="14">
        <f>8294.4*10+4147.2</f>
        <v>87091.2</v>
      </c>
      <c r="E253" s="15">
        <f>D253*2.63</f>
        <v>229049.85599999997</v>
      </c>
      <c r="F253" s="16">
        <f>C253/E253</f>
        <v>0.9901774397972117</v>
      </c>
      <c r="G253" s="1"/>
      <c r="H253" s="17"/>
      <c r="I253" s="42">
        <v>21600</v>
      </c>
      <c r="J253" s="37" t="s">
        <v>77</v>
      </c>
      <c r="K253" s="42">
        <v>21600</v>
      </c>
      <c r="L253" s="37" t="s">
        <v>77</v>
      </c>
      <c r="M253" s="42">
        <v>21600</v>
      </c>
      <c r="N253" s="37" t="s">
        <v>77</v>
      </c>
      <c r="O253" s="42">
        <v>21600</v>
      </c>
      <c r="P253" s="37" t="s">
        <v>77</v>
      </c>
      <c r="Q253" s="42">
        <v>21600</v>
      </c>
      <c r="R253" s="37" t="s">
        <v>77</v>
      </c>
      <c r="S253" s="42">
        <v>21600</v>
      </c>
      <c r="T253" s="37" t="s">
        <v>77</v>
      </c>
      <c r="U253" s="42">
        <v>21600</v>
      </c>
      <c r="V253" s="37" t="s">
        <v>77</v>
      </c>
      <c r="W253" s="42">
        <v>21600</v>
      </c>
      <c r="X253" s="37" t="s">
        <v>77</v>
      </c>
      <c r="Y253" s="42">
        <v>21600</v>
      </c>
      <c r="Z253" s="37" t="s">
        <v>77</v>
      </c>
      <c r="AA253" s="42">
        <v>21600</v>
      </c>
      <c r="AB253" s="37" t="s">
        <v>77</v>
      </c>
      <c r="AC253" s="42">
        <v>10800</v>
      </c>
      <c r="AD253" s="37" t="s">
        <v>78</v>
      </c>
    </row>
    <row r="254" spans="1:30" ht="48.75" customHeight="1">
      <c r="A254" s="11"/>
      <c r="B254" s="12"/>
      <c r="C254" s="13"/>
      <c r="D254" s="20" t="s">
        <v>11</v>
      </c>
      <c r="E254" s="15"/>
      <c r="F254" s="16"/>
      <c r="G254" s="1"/>
      <c r="H254" s="17"/>
      <c r="I254" s="26">
        <v>1200000</v>
      </c>
      <c r="J254" s="27" t="s">
        <v>27</v>
      </c>
      <c r="K254" s="26">
        <v>1200000</v>
      </c>
      <c r="L254" s="27" t="s">
        <v>27</v>
      </c>
      <c r="M254" s="26">
        <v>1200000</v>
      </c>
      <c r="N254" s="27" t="s">
        <v>27</v>
      </c>
      <c r="O254" s="26">
        <v>1200000</v>
      </c>
      <c r="P254" s="27" t="s">
        <v>27</v>
      </c>
      <c r="Q254" s="26">
        <v>1200000</v>
      </c>
      <c r="R254" s="27" t="s">
        <v>27</v>
      </c>
      <c r="S254" s="26">
        <v>1200000</v>
      </c>
      <c r="T254" s="27" t="s">
        <v>27</v>
      </c>
      <c r="U254" s="26">
        <v>1200000</v>
      </c>
      <c r="V254" s="27" t="s">
        <v>27</v>
      </c>
      <c r="W254" s="26">
        <v>1200000</v>
      </c>
      <c r="X254" s="27" t="s">
        <v>27</v>
      </c>
      <c r="Y254" s="26">
        <v>1200000</v>
      </c>
      <c r="Z254" s="27" t="s">
        <v>27</v>
      </c>
      <c r="AA254" s="26">
        <v>1200000</v>
      </c>
      <c r="AB254" s="27" t="s">
        <v>27</v>
      </c>
      <c r="AC254" s="26">
        <v>600000</v>
      </c>
      <c r="AD254" s="27" t="s">
        <v>51</v>
      </c>
    </row>
    <row r="255" spans="1:30" ht="63.75" customHeight="1">
      <c r="A255" s="39">
        <v>2</v>
      </c>
      <c r="B255" s="12" t="s">
        <v>28</v>
      </c>
      <c r="C255" s="13">
        <f>21*400000</f>
        <v>8400000</v>
      </c>
      <c r="D255" s="23">
        <f>924.8+46.24</f>
        <v>971.04</v>
      </c>
      <c r="E255" s="24">
        <f>D255*944</f>
        <v>916661.76</v>
      </c>
      <c r="F255" s="25">
        <f>C255/E255</f>
        <v>9.1636854143452</v>
      </c>
      <c r="G255" s="1"/>
      <c r="H255" s="17"/>
      <c r="I255" s="40" t="s">
        <v>79</v>
      </c>
      <c r="J255" s="27" t="s">
        <v>80</v>
      </c>
      <c r="K255" s="40" t="s">
        <v>79</v>
      </c>
      <c r="L255" s="27" t="s">
        <v>80</v>
      </c>
      <c r="M255" s="40" t="s">
        <v>79</v>
      </c>
      <c r="N255" s="27" t="s">
        <v>80</v>
      </c>
      <c r="O255" s="40" t="s">
        <v>79</v>
      </c>
      <c r="P255" s="27" t="s">
        <v>80</v>
      </c>
      <c r="Q255" s="40" t="s">
        <v>79</v>
      </c>
      <c r="R255" s="27" t="s">
        <v>80</v>
      </c>
      <c r="S255" s="40" t="s">
        <v>79</v>
      </c>
      <c r="T255" s="27" t="s">
        <v>80</v>
      </c>
      <c r="U255" s="40" t="s">
        <v>79</v>
      </c>
      <c r="V255" s="27" t="s">
        <v>80</v>
      </c>
      <c r="W255" s="40" t="s">
        <v>79</v>
      </c>
      <c r="X255" s="27" t="s">
        <v>80</v>
      </c>
      <c r="Y255" s="40" t="s">
        <v>79</v>
      </c>
      <c r="Z255" s="27" t="s">
        <v>80</v>
      </c>
      <c r="AA255" s="40" t="s">
        <v>79</v>
      </c>
      <c r="AB255" s="27" t="s">
        <v>80</v>
      </c>
      <c r="AC255" s="40" t="s">
        <v>81</v>
      </c>
      <c r="AD255" s="27" t="s">
        <v>80</v>
      </c>
    </row>
    <row r="256" spans="1:30" ht="35.25" customHeight="1">
      <c r="A256" s="39"/>
      <c r="B256" s="12"/>
      <c r="C256" s="13"/>
      <c r="D256" s="23" t="s">
        <v>17</v>
      </c>
      <c r="E256" s="24"/>
      <c r="F256" s="25"/>
      <c r="G256" s="1"/>
      <c r="H256" s="17"/>
      <c r="I256" s="26">
        <v>16920</v>
      </c>
      <c r="J256" s="27" t="s">
        <v>82</v>
      </c>
      <c r="K256" s="26">
        <v>16920</v>
      </c>
      <c r="L256" s="27" t="s">
        <v>82</v>
      </c>
      <c r="M256" s="26">
        <v>16920</v>
      </c>
      <c r="N256" s="27" t="s">
        <v>82</v>
      </c>
      <c r="O256" s="26">
        <v>16920</v>
      </c>
      <c r="P256" s="27" t="s">
        <v>82</v>
      </c>
      <c r="Q256" s="26">
        <v>16920</v>
      </c>
      <c r="R256" s="27" t="s">
        <v>82</v>
      </c>
      <c r="S256" s="26">
        <v>16920</v>
      </c>
      <c r="T256" s="27" t="s">
        <v>82</v>
      </c>
      <c r="U256" s="26">
        <v>16920</v>
      </c>
      <c r="V256" s="27" t="s">
        <v>82</v>
      </c>
      <c r="W256" s="26">
        <v>16920</v>
      </c>
      <c r="X256" s="27" t="s">
        <v>82</v>
      </c>
      <c r="Y256" s="26">
        <v>16920</v>
      </c>
      <c r="Z256" s="27" t="s">
        <v>82</v>
      </c>
      <c r="AA256" s="26">
        <v>16920</v>
      </c>
      <c r="AB256" s="27" t="s">
        <v>82</v>
      </c>
      <c r="AC256" s="40">
        <v>8460</v>
      </c>
      <c r="AD256" s="27" t="s">
        <v>83</v>
      </c>
    </row>
    <row r="257" spans="1:30" ht="12.75" customHeight="1">
      <c r="A257" s="11">
        <v>3</v>
      </c>
      <c r="B257" s="12" t="s">
        <v>15</v>
      </c>
      <c r="C257" s="13">
        <f>1697220*10+1636605</f>
        <v>18608805</v>
      </c>
      <c r="D257" s="23">
        <f>206.5+20.65</f>
        <v>227.15</v>
      </c>
      <c r="E257" s="24">
        <f>D257*944</f>
        <v>214429.6</v>
      </c>
      <c r="F257" s="25">
        <f>C257/E257</f>
        <v>86.78281823031895</v>
      </c>
      <c r="G257" s="1"/>
      <c r="H257" s="17"/>
      <c r="I257" s="26">
        <v>292600</v>
      </c>
      <c r="J257" s="27" t="s">
        <v>84</v>
      </c>
      <c r="K257" s="26">
        <v>292600</v>
      </c>
      <c r="L257" s="27" t="s">
        <v>84</v>
      </c>
      <c r="M257" s="26">
        <v>292600</v>
      </c>
      <c r="N257" s="27" t="s">
        <v>84</v>
      </c>
      <c r="O257" s="26">
        <v>292600</v>
      </c>
      <c r="P257" s="27" t="s">
        <v>84</v>
      </c>
      <c r="Q257" s="26">
        <v>292600</v>
      </c>
      <c r="R257" s="27" t="s">
        <v>84</v>
      </c>
      <c r="S257" s="26">
        <v>292600</v>
      </c>
      <c r="T257" s="27" t="s">
        <v>84</v>
      </c>
      <c r="U257" s="26">
        <v>292600</v>
      </c>
      <c r="V257" s="27" t="s">
        <v>84</v>
      </c>
      <c r="W257" s="26">
        <v>292600</v>
      </c>
      <c r="X257" s="27" t="s">
        <v>84</v>
      </c>
      <c r="Y257" s="26">
        <v>292600</v>
      </c>
      <c r="Z257" s="27" t="s">
        <v>84</v>
      </c>
      <c r="AA257" s="26">
        <v>292600</v>
      </c>
      <c r="AB257" s="27" t="s">
        <v>84</v>
      </c>
      <c r="AC257" s="26">
        <v>146300</v>
      </c>
      <c r="AD257" s="27" t="s">
        <v>85</v>
      </c>
    </row>
    <row r="258" spans="1:7" ht="12.75">
      <c r="A258" s="11"/>
      <c r="B258" s="12"/>
      <c r="C258" s="13"/>
      <c r="D258" s="23" t="s">
        <v>17</v>
      </c>
      <c r="E258" s="24"/>
      <c r="F258" s="25"/>
      <c r="G258" s="1"/>
    </row>
    <row r="259" spans="1:7" ht="63.75" customHeight="1">
      <c r="A259" s="11">
        <v>4</v>
      </c>
      <c r="B259" s="12" t="s">
        <v>20</v>
      </c>
      <c r="C259" s="28">
        <f>11*50000</f>
        <v>550000</v>
      </c>
      <c r="D259" s="29" t="s">
        <v>21</v>
      </c>
      <c r="E259" s="30" t="s">
        <v>21</v>
      </c>
      <c r="F259" s="31" t="s">
        <v>21</v>
      </c>
      <c r="G259" s="1"/>
    </row>
    <row r="260" spans="1:7" ht="34.5" customHeight="1">
      <c r="A260" s="11"/>
      <c r="B260" s="12"/>
      <c r="C260" s="28"/>
      <c r="D260" s="29"/>
      <c r="E260" s="30"/>
      <c r="F260" s="31"/>
      <c r="G260" s="1"/>
    </row>
    <row r="261" spans="1:7" ht="63.75" customHeight="1">
      <c r="A261" s="11">
        <v>5</v>
      </c>
      <c r="B261" s="12" t="s">
        <v>31</v>
      </c>
      <c r="C261" s="13">
        <f>16920*10+8460</f>
        <v>177660</v>
      </c>
      <c r="D261" s="23">
        <f>137.7+6.9</f>
        <v>144.6</v>
      </c>
      <c r="E261" s="24">
        <f>D261*944</f>
        <v>136502.4</v>
      </c>
      <c r="F261" s="25">
        <f>C261/E261</f>
        <v>1.3015155777480836</v>
      </c>
      <c r="G261" s="1"/>
    </row>
    <row r="262" spans="1:7" ht="40.5" customHeight="1">
      <c r="A262" s="11"/>
      <c r="B262" s="12"/>
      <c r="C262" s="13"/>
      <c r="D262" s="41" t="s">
        <v>17</v>
      </c>
      <c r="E262" s="24"/>
      <c r="F262" s="25"/>
      <c r="G262" s="1"/>
    </row>
    <row r="263" spans="1:7" ht="18.75" customHeight="1">
      <c r="A263" s="31">
        <v>6</v>
      </c>
      <c r="B263" s="32" t="s">
        <v>24</v>
      </c>
      <c r="C263" s="33">
        <f>21*80000</f>
        <v>1680000</v>
      </c>
      <c r="D263" s="29">
        <f>C263*0.5666/10000</f>
        <v>95.1888</v>
      </c>
      <c r="E263" s="34">
        <f>D263*944</f>
        <v>89858.2272</v>
      </c>
      <c r="F263" s="25">
        <f>C263/E263</f>
        <v>18.69611778853345</v>
      </c>
      <c r="G263" s="1"/>
    </row>
    <row r="264" spans="1:7" ht="46.5" customHeight="1">
      <c r="A264" s="31"/>
      <c r="B264" s="32"/>
      <c r="C264" s="33"/>
      <c r="D264" s="24" t="s">
        <v>17</v>
      </c>
      <c r="E264" s="34"/>
      <c r="F264" s="25"/>
      <c r="G264" s="1"/>
    </row>
    <row r="265" spans="1:7" ht="12.75">
      <c r="A265" s="35" t="s">
        <v>25</v>
      </c>
      <c r="B265" s="35"/>
      <c r="C265" s="35"/>
      <c r="D265" s="35"/>
      <c r="E265" s="35"/>
      <c r="F265" s="35"/>
      <c r="G265" s="1"/>
    </row>
    <row r="268" spans="1:7" ht="12.75">
      <c r="A268" s="1"/>
      <c r="B268" s="2"/>
      <c r="C268" s="3" t="s">
        <v>86</v>
      </c>
      <c r="D268" s="3"/>
      <c r="E268" s="1"/>
      <c r="F268" s="1"/>
      <c r="G268" s="1"/>
    </row>
    <row r="269" spans="1:7" ht="25.5" customHeight="1">
      <c r="A269" s="4" t="s">
        <v>1</v>
      </c>
      <c r="B269" s="4"/>
      <c r="C269" s="4"/>
      <c r="D269" s="4"/>
      <c r="E269" s="4"/>
      <c r="F269" s="4"/>
      <c r="G269" s="1"/>
    </row>
    <row r="270" spans="1:7" ht="51" customHeight="1">
      <c r="A270" s="5" t="s">
        <v>2</v>
      </c>
      <c r="B270" s="5"/>
      <c r="C270" s="5"/>
      <c r="D270" s="5"/>
      <c r="E270" s="5"/>
      <c r="F270" s="5"/>
      <c r="G270" s="6"/>
    </row>
    <row r="271" spans="1:7" ht="12.75">
      <c r="A271" s="1"/>
      <c r="B271" s="2"/>
      <c r="C271" s="3"/>
      <c r="D271" s="1"/>
      <c r="E271" s="1"/>
      <c r="F271" s="1"/>
      <c r="G271" s="1"/>
    </row>
    <row r="272" spans="1:7" ht="12.75">
      <c r="A272" s="7" t="s">
        <v>3</v>
      </c>
      <c r="B272" s="8" t="s">
        <v>4</v>
      </c>
      <c r="C272" s="9" t="s">
        <v>5</v>
      </c>
      <c r="D272" s="10" t="s">
        <v>6</v>
      </c>
      <c r="E272" s="10" t="s">
        <v>7</v>
      </c>
      <c r="F272" s="10" t="s">
        <v>8</v>
      </c>
      <c r="G272" s="1"/>
    </row>
    <row r="273" spans="1:12" ht="41.25" customHeight="1">
      <c r="A273" s="11">
        <v>1</v>
      </c>
      <c r="B273" s="12" t="s">
        <v>9</v>
      </c>
      <c r="C273" s="13">
        <f>I273</f>
        <v>15600</v>
      </c>
      <c r="D273" s="14">
        <v>5990.4</v>
      </c>
      <c r="E273" s="15">
        <f>D273*2.63</f>
        <v>15754.751999999999</v>
      </c>
      <c r="F273" s="16">
        <f>C273/E273</f>
        <v>0.9901774397972117</v>
      </c>
      <c r="G273" s="1"/>
      <c r="H273" s="17"/>
      <c r="I273" s="46">
        <v>15600</v>
      </c>
      <c r="J273" s="19" t="s">
        <v>87</v>
      </c>
      <c r="K273" s="47">
        <v>15156</v>
      </c>
      <c r="L273" s="19">
        <v>1.1</v>
      </c>
    </row>
    <row r="274" spans="1:12" ht="48.75" customHeight="1">
      <c r="A274" s="11"/>
      <c r="B274" s="12"/>
      <c r="C274" s="13"/>
      <c r="D274" s="20" t="s">
        <v>11</v>
      </c>
      <c r="E274" s="15"/>
      <c r="F274" s="16"/>
      <c r="G274" s="1"/>
      <c r="H274" s="17"/>
      <c r="I274" s="21" t="s">
        <v>88</v>
      </c>
      <c r="J274" s="22" t="s">
        <v>89</v>
      </c>
      <c r="K274" s="48">
        <v>41062</v>
      </c>
      <c r="L274" s="22">
        <v>89</v>
      </c>
    </row>
    <row r="275" spans="1:12" ht="12.75" customHeight="1">
      <c r="A275" s="11">
        <v>2</v>
      </c>
      <c r="B275" s="12" t="s">
        <v>15</v>
      </c>
      <c r="C275" s="13">
        <v>3636900</v>
      </c>
      <c r="D275" s="23">
        <v>47.47</v>
      </c>
      <c r="E275" s="24">
        <f>D275*944</f>
        <v>44811.68</v>
      </c>
      <c r="F275" s="25">
        <f>C275/E275</f>
        <v>81.15964409279009</v>
      </c>
      <c r="G275" s="1"/>
      <c r="H275" s="17"/>
      <c r="I275" s="49">
        <v>12220</v>
      </c>
      <c r="J275" s="22" t="s">
        <v>90</v>
      </c>
      <c r="K275" s="22" t="s">
        <v>91</v>
      </c>
      <c r="L275" s="22">
        <v>9.3</v>
      </c>
    </row>
    <row r="276" spans="1:7" ht="12.75">
      <c r="A276" s="11"/>
      <c r="B276" s="12"/>
      <c r="C276" s="13"/>
      <c r="D276" s="23" t="s">
        <v>17</v>
      </c>
      <c r="E276" s="24"/>
      <c r="F276" s="25"/>
      <c r="G276" s="1"/>
    </row>
    <row r="277" spans="1:7" ht="63.75" customHeight="1">
      <c r="A277" s="11">
        <v>3</v>
      </c>
      <c r="B277" s="12" t="s">
        <v>20</v>
      </c>
      <c r="C277" s="28">
        <v>100000</v>
      </c>
      <c r="D277" s="29" t="s">
        <v>21</v>
      </c>
      <c r="E277" s="30" t="s">
        <v>21</v>
      </c>
      <c r="F277" s="31" t="s">
        <v>21</v>
      </c>
      <c r="G277" s="1"/>
    </row>
    <row r="278" spans="1:7" ht="34.5" customHeight="1">
      <c r="A278" s="11"/>
      <c r="B278" s="12"/>
      <c r="C278" s="28"/>
      <c r="D278" s="29"/>
      <c r="E278" s="30"/>
      <c r="F278" s="31"/>
      <c r="G278" s="1"/>
    </row>
    <row r="279" spans="1:7" ht="18.75" customHeight="1">
      <c r="A279" s="11">
        <v>4</v>
      </c>
      <c r="B279" s="32" t="s">
        <v>24</v>
      </c>
      <c r="C279" s="33">
        <v>400000</v>
      </c>
      <c r="D279" s="29">
        <f>C279*0.5666/10000</f>
        <v>22.664</v>
      </c>
      <c r="E279" s="34">
        <f>D279*944</f>
        <v>21394.816000000003</v>
      </c>
      <c r="F279" s="25">
        <f>C279/E279</f>
        <v>18.696117788533446</v>
      </c>
      <c r="G279" s="1"/>
    </row>
    <row r="280" spans="1:7" ht="46.5" customHeight="1">
      <c r="A280" s="11"/>
      <c r="B280" s="32"/>
      <c r="C280" s="33"/>
      <c r="D280" s="24" t="s">
        <v>17</v>
      </c>
      <c r="E280" s="34"/>
      <c r="F280" s="25"/>
      <c r="G280" s="1"/>
    </row>
    <row r="281" spans="1:7" ht="12.75">
      <c r="A281" s="35" t="s">
        <v>25</v>
      </c>
      <c r="B281" s="35"/>
      <c r="C281" s="35"/>
      <c r="D281" s="35"/>
      <c r="E281" s="35"/>
      <c r="F281" s="35"/>
      <c r="G281" s="1"/>
    </row>
    <row r="284" spans="1:7" ht="12.75">
      <c r="A284" s="1"/>
      <c r="B284" s="2"/>
      <c r="C284" s="3" t="s">
        <v>92</v>
      </c>
      <c r="D284" s="3"/>
      <c r="E284" s="1"/>
      <c r="F284" s="1"/>
      <c r="G284" s="1"/>
    </row>
    <row r="285" spans="1:7" ht="25.5" customHeight="1">
      <c r="A285" s="4" t="s">
        <v>1</v>
      </c>
      <c r="B285" s="4"/>
      <c r="C285" s="4"/>
      <c r="D285" s="4"/>
      <c r="E285" s="4"/>
      <c r="F285" s="4"/>
      <c r="G285" s="1"/>
    </row>
    <row r="286" spans="1:7" ht="51" customHeight="1">
      <c r="A286" s="5" t="s">
        <v>2</v>
      </c>
      <c r="B286" s="5"/>
      <c r="C286" s="5"/>
      <c r="D286" s="5"/>
      <c r="E286" s="5"/>
      <c r="F286" s="5"/>
      <c r="G286" s="6"/>
    </row>
    <row r="287" spans="1:7" ht="12.75">
      <c r="A287" s="1"/>
      <c r="B287" s="2"/>
      <c r="C287" s="3"/>
      <c r="D287" s="1"/>
      <c r="E287" s="1"/>
      <c r="F287" s="1"/>
      <c r="G287" s="1"/>
    </row>
    <row r="288" spans="1:7" ht="12.75">
      <c r="A288" s="7" t="s">
        <v>3</v>
      </c>
      <c r="B288" s="8" t="s">
        <v>4</v>
      </c>
      <c r="C288" s="9" t="s">
        <v>5</v>
      </c>
      <c r="D288" s="10" t="s">
        <v>6</v>
      </c>
      <c r="E288" s="10" t="s">
        <v>7</v>
      </c>
      <c r="F288" s="10" t="s">
        <v>8</v>
      </c>
      <c r="G288" s="1"/>
    </row>
    <row r="289" spans="1:12" ht="41.25" customHeight="1">
      <c r="A289" s="11">
        <v>1</v>
      </c>
      <c r="B289" s="12" t="s">
        <v>9</v>
      </c>
      <c r="C289" s="13">
        <f>I289</f>
        <v>7800</v>
      </c>
      <c r="D289" s="14">
        <v>2995.2</v>
      </c>
      <c r="E289" s="15">
        <f>D289*2.63</f>
        <v>7877.375999999999</v>
      </c>
      <c r="F289" s="16">
        <f>C289/E289</f>
        <v>0.9901774397972117</v>
      </c>
      <c r="G289" s="1"/>
      <c r="H289" s="17"/>
      <c r="I289" s="18">
        <v>7800</v>
      </c>
      <c r="J289" s="19" t="s">
        <v>36</v>
      </c>
      <c r="K289" s="19">
        <v>7578</v>
      </c>
      <c r="L289" s="19">
        <v>1.1</v>
      </c>
    </row>
    <row r="290" spans="1:12" ht="48.75" customHeight="1">
      <c r="A290" s="11"/>
      <c r="B290" s="12"/>
      <c r="C290" s="13"/>
      <c r="D290" s="20" t="s">
        <v>11</v>
      </c>
      <c r="E290" s="15"/>
      <c r="F290" s="16"/>
      <c r="G290" s="1"/>
      <c r="H290" s="17"/>
      <c r="I290" s="21" t="s">
        <v>37</v>
      </c>
      <c r="J290" s="22" t="s">
        <v>38</v>
      </c>
      <c r="K290" s="48">
        <v>20686</v>
      </c>
      <c r="L290" s="22">
        <v>94</v>
      </c>
    </row>
    <row r="291" spans="1:12" ht="12.75" customHeight="1">
      <c r="A291" s="11">
        <v>2</v>
      </c>
      <c r="B291" s="12" t="s">
        <v>15</v>
      </c>
      <c r="C291" s="13">
        <v>1953150</v>
      </c>
      <c r="D291" s="23">
        <v>23.91</v>
      </c>
      <c r="E291" s="24">
        <f>D291*944</f>
        <v>22571.04</v>
      </c>
      <c r="F291" s="25">
        <f>C291/E291</f>
        <v>86.53345171511813</v>
      </c>
      <c r="G291" s="1"/>
      <c r="H291" s="17"/>
      <c r="I291" s="21">
        <v>6110</v>
      </c>
      <c r="J291" s="22" t="s">
        <v>39</v>
      </c>
      <c r="K291" s="22">
        <v>655</v>
      </c>
      <c r="L291" s="22">
        <v>9.3</v>
      </c>
    </row>
    <row r="292" spans="1:7" ht="12.75">
      <c r="A292" s="11"/>
      <c r="B292" s="12"/>
      <c r="C292" s="13"/>
      <c r="D292" s="23" t="s">
        <v>17</v>
      </c>
      <c r="E292" s="24"/>
      <c r="F292" s="25"/>
      <c r="G292" s="1"/>
    </row>
    <row r="293" spans="1:7" ht="63.75" customHeight="1">
      <c r="A293" s="11">
        <v>3</v>
      </c>
      <c r="B293" s="12" t="s">
        <v>20</v>
      </c>
      <c r="C293" s="28">
        <v>50000</v>
      </c>
      <c r="D293" s="29" t="s">
        <v>21</v>
      </c>
      <c r="E293" s="30" t="s">
        <v>21</v>
      </c>
      <c r="F293" s="31" t="s">
        <v>21</v>
      </c>
      <c r="G293" s="1"/>
    </row>
    <row r="294" spans="1:7" ht="34.5" customHeight="1">
      <c r="A294" s="11"/>
      <c r="B294" s="12"/>
      <c r="C294" s="28"/>
      <c r="D294" s="29"/>
      <c r="E294" s="30"/>
      <c r="F294" s="31"/>
      <c r="G294" s="1"/>
    </row>
    <row r="295" spans="1:7" ht="18.75" customHeight="1">
      <c r="A295" s="11">
        <v>4</v>
      </c>
      <c r="B295" s="32" t="s">
        <v>24</v>
      </c>
      <c r="C295" s="33">
        <v>200000</v>
      </c>
      <c r="D295" s="29">
        <f>C295*0.5666/10000</f>
        <v>11.332</v>
      </c>
      <c r="E295" s="34">
        <f>D295*944</f>
        <v>10697.408000000001</v>
      </c>
      <c r="F295" s="25">
        <f>C295/E295</f>
        <v>18.696117788533446</v>
      </c>
      <c r="G295" s="1"/>
    </row>
    <row r="296" spans="1:7" ht="46.5" customHeight="1">
      <c r="A296" s="11"/>
      <c r="B296" s="32"/>
      <c r="C296" s="33"/>
      <c r="D296" s="24" t="s">
        <v>17</v>
      </c>
      <c r="E296" s="34"/>
      <c r="F296" s="25"/>
      <c r="G296" s="1"/>
    </row>
    <row r="297" spans="1:7" ht="12.75">
      <c r="A297" s="35" t="s">
        <v>25</v>
      </c>
      <c r="B297" s="35"/>
      <c r="C297" s="35"/>
      <c r="D297" s="35"/>
      <c r="E297" s="35"/>
      <c r="F297" s="35"/>
      <c r="G297" s="1"/>
    </row>
    <row r="300" spans="1:7" ht="12.75">
      <c r="A300" s="1"/>
      <c r="B300" s="2"/>
      <c r="C300" s="3" t="s">
        <v>93</v>
      </c>
      <c r="D300" s="3"/>
      <c r="E300" s="1"/>
      <c r="F300" s="1"/>
      <c r="G300" s="1"/>
    </row>
    <row r="301" spans="1:7" ht="25.5" customHeight="1">
      <c r="A301" s="4" t="s">
        <v>1</v>
      </c>
      <c r="B301" s="4"/>
      <c r="C301" s="4"/>
      <c r="D301" s="4"/>
      <c r="E301" s="4"/>
      <c r="F301" s="4"/>
      <c r="G301" s="1"/>
    </row>
    <row r="302" spans="1:7" ht="51" customHeight="1">
      <c r="A302" s="5" t="s">
        <v>2</v>
      </c>
      <c r="B302" s="5"/>
      <c r="C302" s="5"/>
      <c r="D302" s="5"/>
      <c r="E302" s="5"/>
      <c r="F302" s="5"/>
      <c r="G302" s="6"/>
    </row>
    <row r="303" spans="1:7" ht="12.75">
      <c r="A303" s="1"/>
      <c r="B303" s="2"/>
      <c r="C303" s="3"/>
      <c r="D303" s="1"/>
      <c r="E303" s="1"/>
      <c r="F303" s="1"/>
      <c r="G303" s="1"/>
    </row>
    <row r="304" spans="1:7" ht="12.75">
      <c r="A304" s="7" t="s">
        <v>3</v>
      </c>
      <c r="B304" s="8" t="s">
        <v>4</v>
      </c>
      <c r="C304" s="9" t="s">
        <v>5</v>
      </c>
      <c r="D304" s="10" t="s">
        <v>6</v>
      </c>
      <c r="E304" s="10" t="s">
        <v>7</v>
      </c>
      <c r="F304" s="10" t="s">
        <v>8</v>
      </c>
      <c r="G304" s="1"/>
    </row>
    <row r="305" spans="1:12" ht="41.25" customHeight="1">
      <c r="A305" s="11">
        <v>1</v>
      </c>
      <c r="B305" s="12" t="s">
        <v>9</v>
      </c>
      <c r="C305" s="13">
        <f>I305</f>
        <v>6600</v>
      </c>
      <c r="D305" s="14">
        <v>2534.4</v>
      </c>
      <c r="E305" s="15">
        <f>D305*2.63</f>
        <v>6665.472</v>
      </c>
      <c r="F305" s="16">
        <f>C305/E305</f>
        <v>0.9901774397972117</v>
      </c>
      <c r="G305" s="1"/>
      <c r="H305" s="17"/>
      <c r="I305" s="36">
        <v>6600</v>
      </c>
      <c r="J305" s="37" t="s">
        <v>10</v>
      </c>
      <c r="K305" s="37">
        <v>6412</v>
      </c>
      <c r="L305" s="37">
        <v>1.1</v>
      </c>
    </row>
    <row r="306" spans="1:12" ht="48.75" customHeight="1">
      <c r="A306" s="11"/>
      <c r="B306" s="12"/>
      <c r="C306" s="13"/>
      <c r="D306" s="20" t="s">
        <v>11</v>
      </c>
      <c r="E306" s="15"/>
      <c r="F306" s="16"/>
      <c r="G306" s="1"/>
      <c r="H306" s="17"/>
      <c r="I306" s="26">
        <v>600000</v>
      </c>
      <c r="J306" s="27" t="s">
        <v>27</v>
      </c>
      <c r="K306" s="38">
        <v>80000</v>
      </c>
      <c r="L306" s="27">
        <v>7.5</v>
      </c>
    </row>
    <row r="307" spans="1:12" ht="63.75" customHeight="1">
      <c r="A307" s="39">
        <v>2</v>
      </c>
      <c r="B307" s="12" t="s">
        <v>28</v>
      </c>
      <c r="C307" s="13">
        <v>400000</v>
      </c>
      <c r="D307" s="23">
        <v>92.48</v>
      </c>
      <c r="E307" s="24">
        <f>D307*944</f>
        <v>87301.12000000001</v>
      </c>
      <c r="F307" s="25">
        <f>C307/E307</f>
        <v>4.5818427071726</v>
      </c>
      <c r="G307" s="1"/>
      <c r="H307" s="17"/>
      <c r="I307" s="40" t="s">
        <v>12</v>
      </c>
      <c r="J307" s="27" t="s">
        <v>13</v>
      </c>
      <c r="K307" s="27" t="s">
        <v>14</v>
      </c>
      <c r="L307" s="27">
        <v>76</v>
      </c>
    </row>
    <row r="308" spans="1:12" ht="35.25" customHeight="1">
      <c r="A308" s="39"/>
      <c r="B308" s="12"/>
      <c r="C308" s="13"/>
      <c r="D308" s="23" t="s">
        <v>17</v>
      </c>
      <c r="E308" s="24"/>
      <c r="F308" s="25"/>
      <c r="G308" s="1"/>
      <c r="H308" s="17"/>
      <c r="I308" s="40">
        <v>5170</v>
      </c>
      <c r="J308" s="27" t="s">
        <v>16</v>
      </c>
      <c r="K308" s="27">
        <v>554.4</v>
      </c>
      <c r="L308" s="27">
        <v>9.3</v>
      </c>
    </row>
    <row r="309" spans="1:12" ht="12.75" customHeight="1">
      <c r="A309" s="11">
        <v>3</v>
      </c>
      <c r="B309" s="12" t="s">
        <v>15</v>
      </c>
      <c r="C309" s="13">
        <v>1616400</v>
      </c>
      <c r="D309" s="23">
        <v>24.5</v>
      </c>
      <c r="E309" s="24">
        <f>D309*944</f>
        <v>23128</v>
      </c>
      <c r="F309" s="25">
        <f>C309/E309</f>
        <v>69.88931165686614</v>
      </c>
      <c r="G309" s="1"/>
      <c r="H309" s="17"/>
      <c r="I309" s="26">
        <v>171950</v>
      </c>
      <c r="J309" s="27" t="s">
        <v>29</v>
      </c>
      <c r="K309" s="27" t="s">
        <v>30</v>
      </c>
      <c r="L309" s="27">
        <v>12</v>
      </c>
    </row>
    <row r="310" spans="1:7" ht="12.75">
      <c r="A310" s="11"/>
      <c r="B310" s="12"/>
      <c r="C310" s="13"/>
      <c r="D310" s="23" t="s">
        <v>17</v>
      </c>
      <c r="E310" s="24"/>
      <c r="F310" s="25"/>
      <c r="G310" s="1"/>
    </row>
    <row r="311" spans="1:7" ht="63.75" customHeight="1">
      <c r="A311" s="11">
        <v>4</v>
      </c>
      <c r="B311" s="12" t="s">
        <v>20</v>
      </c>
      <c r="C311" s="28">
        <v>50000</v>
      </c>
      <c r="D311" s="29" t="s">
        <v>21</v>
      </c>
      <c r="E311" s="30" t="s">
        <v>21</v>
      </c>
      <c r="F311" s="31" t="s">
        <v>21</v>
      </c>
      <c r="G311" s="1"/>
    </row>
    <row r="312" spans="1:7" ht="34.5" customHeight="1">
      <c r="A312" s="11"/>
      <c r="B312" s="12"/>
      <c r="C312" s="28"/>
      <c r="D312" s="29"/>
      <c r="E312" s="30"/>
      <c r="F312" s="31"/>
      <c r="G312" s="1"/>
    </row>
    <row r="313" spans="1:7" ht="63.75" customHeight="1">
      <c r="A313" s="11">
        <v>5</v>
      </c>
      <c r="B313" s="12" t="s">
        <v>31</v>
      </c>
      <c r="C313" s="13">
        <f>I309</f>
        <v>171950</v>
      </c>
      <c r="D313" s="23">
        <v>15.99</v>
      </c>
      <c r="E313" s="24">
        <f>D313*944</f>
        <v>15094.56</v>
      </c>
      <c r="F313" s="25">
        <f>C313/E313</f>
        <v>11.391521183790717</v>
      </c>
      <c r="G313" s="1"/>
    </row>
    <row r="314" spans="1:7" ht="40.5" customHeight="1">
      <c r="A314" s="11"/>
      <c r="B314" s="12"/>
      <c r="C314" s="13"/>
      <c r="D314" s="41" t="s">
        <v>17</v>
      </c>
      <c r="E314" s="24"/>
      <c r="F314" s="25"/>
      <c r="G314" s="1"/>
    </row>
    <row r="315" spans="1:7" ht="18.75" customHeight="1">
      <c r="A315" s="31">
        <v>6</v>
      </c>
      <c r="B315" s="32" t="s">
        <v>24</v>
      </c>
      <c r="C315" s="33">
        <v>160000</v>
      </c>
      <c r="D315" s="29">
        <f>C315*0.5666/10000</f>
        <v>9.0656</v>
      </c>
      <c r="E315" s="34">
        <f>D315*944</f>
        <v>8557.9264</v>
      </c>
      <c r="F315" s="25">
        <f>C315/E315</f>
        <v>18.696117788533446</v>
      </c>
      <c r="G315" s="1"/>
    </row>
    <row r="316" spans="1:7" ht="46.5" customHeight="1">
      <c r="A316" s="31"/>
      <c r="B316" s="32"/>
      <c r="C316" s="33"/>
      <c r="D316" s="24" t="s">
        <v>17</v>
      </c>
      <c r="E316" s="34"/>
      <c r="F316" s="25"/>
      <c r="G316" s="1"/>
    </row>
    <row r="317" spans="1:7" ht="12.75">
      <c r="A317" s="35" t="s">
        <v>25</v>
      </c>
      <c r="B317" s="35"/>
      <c r="C317" s="35"/>
      <c r="D317" s="35"/>
      <c r="E317" s="35"/>
      <c r="F317" s="35"/>
      <c r="G317" s="1"/>
    </row>
    <row r="320" spans="1:7" ht="12.75">
      <c r="A320" s="1"/>
      <c r="B320" s="2"/>
      <c r="C320" s="3" t="s">
        <v>94</v>
      </c>
      <c r="D320" s="3"/>
      <c r="E320" s="1"/>
      <c r="F320" s="1"/>
      <c r="G320" s="1"/>
    </row>
    <row r="321" spans="1:7" ht="25.5" customHeight="1">
      <c r="A321" s="4" t="s">
        <v>1</v>
      </c>
      <c r="B321" s="4"/>
      <c r="C321" s="4"/>
      <c r="D321" s="4"/>
      <c r="E321" s="4"/>
      <c r="F321" s="4"/>
      <c r="G321" s="1"/>
    </row>
    <row r="322" spans="1:7" ht="51" customHeight="1">
      <c r="A322" s="5" t="s">
        <v>2</v>
      </c>
      <c r="B322" s="5"/>
      <c r="C322" s="5"/>
      <c r="D322" s="5"/>
      <c r="E322" s="5"/>
      <c r="F322" s="5"/>
      <c r="G322" s="6"/>
    </row>
    <row r="323" spans="1:7" ht="12.75">
      <c r="A323" s="1"/>
      <c r="B323" s="2"/>
      <c r="C323" s="3"/>
      <c r="D323" s="1"/>
      <c r="E323" s="1"/>
      <c r="F323" s="1"/>
      <c r="G323" s="1"/>
    </row>
    <row r="324" spans="1:7" ht="12.75">
      <c r="A324" s="7" t="s">
        <v>3</v>
      </c>
      <c r="B324" s="8" t="s">
        <v>4</v>
      </c>
      <c r="C324" s="9" t="s">
        <v>5</v>
      </c>
      <c r="D324" s="10" t="s">
        <v>6</v>
      </c>
      <c r="E324" s="10" t="s">
        <v>7</v>
      </c>
      <c r="F324" s="10" t="s">
        <v>8</v>
      </c>
      <c r="G324" s="1"/>
    </row>
    <row r="325" spans="1:12" ht="41.25" customHeight="1">
      <c r="A325" s="11">
        <v>1</v>
      </c>
      <c r="B325" s="12" t="s">
        <v>9</v>
      </c>
      <c r="C325" s="13">
        <f>I325</f>
        <v>15600</v>
      </c>
      <c r="D325" s="14">
        <v>5990.4</v>
      </c>
      <c r="E325" s="15">
        <f>D325*2.63</f>
        <v>15754.751999999999</v>
      </c>
      <c r="F325" s="16">
        <f>C325/E325</f>
        <v>0.9901774397972117</v>
      </c>
      <c r="G325" s="1"/>
      <c r="H325" s="17"/>
      <c r="I325" s="46">
        <v>15600</v>
      </c>
      <c r="J325" s="19" t="s">
        <v>87</v>
      </c>
      <c r="K325" s="47">
        <v>15156</v>
      </c>
      <c r="L325" s="19">
        <v>1.1</v>
      </c>
    </row>
    <row r="326" spans="1:12" ht="48.75" customHeight="1">
      <c r="A326" s="11"/>
      <c r="B326" s="12"/>
      <c r="C326" s="13"/>
      <c r="D326" s="20" t="s">
        <v>11</v>
      </c>
      <c r="E326" s="15"/>
      <c r="F326" s="16"/>
      <c r="G326" s="1"/>
      <c r="H326" s="17"/>
      <c r="I326" s="21" t="s">
        <v>88</v>
      </c>
      <c r="J326" s="22" t="s">
        <v>89</v>
      </c>
      <c r="K326" s="48">
        <v>41062</v>
      </c>
      <c r="L326" s="22">
        <v>89</v>
      </c>
    </row>
    <row r="327" spans="1:12" ht="12.75" customHeight="1">
      <c r="A327" s="11">
        <v>2</v>
      </c>
      <c r="B327" s="12" t="s">
        <v>15</v>
      </c>
      <c r="C327" s="13">
        <v>3636900</v>
      </c>
      <c r="D327" s="23">
        <v>47.47</v>
      </c>
      <c r="E327" s="24">
        <f>D327*944</f>
        <v>44811.68</v>
      </c>
      <c r="F327" s="25">
        <f>C327/E327</f>
        <v>81.15964409279009</v>
      </c>
      <c r="G327" s="1"/>
      <c r="H327" s="17"/>
      <c r="I327" s="49">
        <v>12220</v>
      </c>
      <c r="J327" s="22" t="s">
        <v>90</v>
      </c>
      <c r="K327" s="22" t="s">
        <v>91</v>
      </c>
      <c r="L327" s="22">
        <v>9.3</v>
      </c>
    </row>
    <row r="328" spans="1:7" ht="12.75">
      <c r="A328" s="11"/>
      <c r="B328" s="12"/>
      <c r="C328" s="13"/>
      <c r="D328" s="23" t="s">
        <v>17</v>
      </c>
      <c r="E328" s="24"/>
      <c r="F328" s="25"/>
      <c r="G328" s="1"/>
    </row>
    <row r="329" spans="1:7" ht="63.75" customHeight="1">
      <c r="A329" s="11">
        <v>3</v>
      </c>
      <c r="B329" s="12" t="s">
        <v>20</v>
      </c>
      <c r="C329" s="28">
        <v>100000</v>
      </c>
      <c r="D329" s="29" t="s">
        <v>21</v>
      </c>
      <c r="E329" s="30" t="s">
        <v>21</v>
      </c>
      <c r="F329" s="31" t="s">
        <v>21</v>
      </c>
      <c r="G329" s="1"/>
    </row>
    <row r="330" spans="1:7" ht="34.5" customHeight="1">
      <c r="A330" s="11"/>
      <c r="B330" s="12"/>
      <c r="C330" s="28"/>
      <c r="D330" s="29"/>
      <c r="E330" s="30"/>
      <c r="F330" s="31"/>
      <c r="G330" s="1"/>
    </row>
    <row r="331" spans="1:7" ht="18.75" customHeight="1">
      <c r="A331" s="11">
        <v>4</v>
      </c>
      <c r="B331" s="32" t="s">
        <v>24</v>
      </c>
      <c r="C331" s="33">
        <v>200000</v>
      </c>
      <c r="D331" s="29">
        <f>C331*0.5666/10000</f>
        <v>11.332</v>
      </c>
      <c r="E331" s="34">
        <f>D331*944</f>
        <v>10697.408000000001</v>
      </c>
      <c r="F331" s="25">
        <f>C331/E331</f>
        <v>18.696117788533446</v>
      </c>
      <c r="G331" s="1"/>
    </row>
    <row r="332" spans="1:7" ht="46.5" customHeight="1">
      <c r="A332" s="11"/>
      <c r="B332" s="32"/>
      <c r="C332" s="33"/>
      <c r="D332" s="24" t="s">
        <v>17</v>
      </c>
      <c r="E332" s="34"/>
      <c r="F332" s="25"/>
      <c r="G332" s="1"/>
    </row>
    <row r="333" spans="1:7" ht="12.75">
      <c r="A333" s="35" t="s">
        <v>25</v>
      </c>
      <c r="B333" s="35"/>
      <c r="C333" s="35"/>
      <c r="D333" s="35"/>
      <c r="E333" s="35"/>
      <c r="F333" s="35"/>
      <c r="G333" s="1"/>
    </row>
    <row r="337" spans="1:7" ht="12.75">
      <c r="A337" s="1"/>
      <c r="B337" s="2"/>
      <c r="C337" s="3" t="s">
        <v>95</v>
      </c>
      <c r="D337" s="3"/>
      <c r="E337" s="1"/>
      <c r="F337" s="1"/>
      <c r="G337" s="1"/>
    </row>
    <row r="338" spans="1:7" ht="25.5" customHeight="1">
      <c r="A338" s="4" t="s">
        <v>1</v>
      </c>
      <c r="B338" s="4"/>
      <c r="C338" s="4"/>
      <c r="D338" s="4"/>
      <c r="E338" s="4"/>
      <c r="F338" s="4"/>
      <c r="G338" s="1"/>
    </row>
    <row r="339" spans="1:7" ht="51" customHeight="1">
      <c r="A339" s="5" t="s">
        <v>2</v>
      </c>
      <c r="B339" s="5"/>
      <c r="C339" s="5"/>
      <c r="D339" s="5"/>
      <c r="E339" s="5"/>
      <c r="F339" s="5"/>
      <c r="G339" s="6"/>
    </row>
    <row r="340" spans="1:7" ht="12.75">
      <c r="A340" s="1"/>
      <c r="B340" s="2"/>
      <c r="C340" s="3"/>
      <c r="D340" s="1"/>
      <c r="E340" s="1"/>
      <c r="F340" s="1"/>
      <c r="G340" s="1"/>
    </row>
    <row r="341" spans="1:7" ht="12.75">
      <c r="A341" s="7" t="s">
        <v>3</v>
      </c>
      <c r="B341" s="8" t="s">
        <v>4</v>
      </c>
      <c r="C341" s="9" t="s">
        <v>5</v>
      </c>
      <c r="D341" s="10" t="s">
        <v>6</v>
      </c>
      <c r="E341" s="10" t="s">
        <v>7</v>
      </c>
      <c r="F341" s="10" t="s">
        <v>8</v>
      </c>
      <c r="G341" s="1"/>
    </row>
    <row r="342" spans="1:12" ht="41.25" customHeight="1">
      <c r="A342" s="11">
        <v>1</v>
      </c>
      <c r="B342" s="12" t="s">
        <v>9</v>
      </c>
      <c r="C342" s="13">
        <f>I342</f>
        <v>6600</v>
      </c>
      <c r="D342" s="14">
        <v>2534.4</v>
      </c>
      <c r="E342" s="15">
        <f>D342*2.63</f>
        <v>6665.472</v>
      </c>
      <c r="F342" s="16">
        <f>C342/E342</f>
        <v>0.9901774397972117</v>
      </c>
      <c r="G342" s="1"/>
      <c r="H342" s="17"/>
      <c r="I342" s="36">
        <v>6600</v>
      </c>
      <c r="J342" s="37" t="s">
        <v>10</v>
      </c>
      <c r="K342" s="37">
        <v>6412</v>
      </c>
      <c r="L342" s="37">
        <v>1.1</v>
      </c>
    </row>
    <row r="343" spans="1:12" ht="48.75" customHeight="1">
      <c r="A343" s="11"/>
      <c r="B343" s="12"/>
      <c r="C343" s="13"/>
      <c r="D343" s="20" t="s">
        <v>11</v>
      </c>
      <c r="E343" s="15"/>
      <c r="F343" s="16"/>
      <c r="G343" s="1"/>
      <c r="H343" s="17"/>
      <c r="I343" s="26">
        <v>600000</v>
      </c>
      <c r="J343" s="27" t="s">
        <v>27</v>
      </c>
      <c r="K343" s="38">
        <v>80000</v>
      </c>
      <c r="L343" s="27">
        <v>7.5</v>
      </c>
    </row>
    <row r="344" spans="1:12" ht="63.75" customHeight="1">
      <c r="A344" s="39">
        <v>2</v>
      </c>
      <c r="B344" s="12" t="s">
        <v>28</v>
      </c>
      <c r="C344" s="13">
        <v>400000</v>
      </c>
      <c r="D344" s="23">
        <v>92.48</v>
      </c>
      <c r="E344" s="24">
        <f>D344*944</f>
        <v>87301.12000000001</v>
      </c>
      <c r="F344" s="25">
        <f>C344/E344</f>
        <v>4.5818427071726</v>
      </c>
      <c r="G344" s="1"/>
      <c r="H344" s="17"/>
      <c r="I344" s="40" t="s">
        <v>12</v>
      </c>
      <c r="J344" s="27" t="s">
        <v>13</v>
      </c>
      <c r="K344" s="27" t="s">
        <v>14</v>
      </c>
      <c r="L344" s="27">
        <v>76</v>
      </c>
    </row>
    <row r="345" spans="1:12" ht="35.25" customHeight="1">
      <c r="A345" s="39"/>
      <c r="B345" s="12"/>
      <c r="C345" s="13"/>
      <c r="D345" s="23" t="s">
        <v>17</v>
      </c>
      <c r="E345" s="24"/>
      <c r="F345" s="25"/>
      <c r="G345" s="1"/>
      <c r="H345" s="17"/>
      <c r="I345" s="40">
        <v>5170</v>
      </c>
      <c r="J345" s="27" t="s">
        <v>16</v>
      </c>
      <c r="K345" s="27">
        <v>554.4</v>
      </c>
      <c r="L345" s="27">
        <v>9.3</v>
      </c>
    </row>
    <row r="346" spans="1:12" ht="12.75" customHeight="1">
      <c r="A346" s="11">
        <v>3</v>
      </c>
      <c r="B346" s="12" t="s">
        <v>15</v>
      </c>
      <c r="C346" s="13">
        <v>1616400</v>
      </c>
      <c r="D346" s="23">
        <v>24.5</v>
      </c>
      <c r="E346" s="24">
        <f>D346*944</f>
        <v>23128</v>
      </c>
      <c r="F346" s="25">
        <f>C346/E346</f>
        <v>69.88931165686614</v>
      </c>
      <c r="G346" s="1"/>
      <c r="H346" s="17"/>
      <c r="I346" s="26">
        <v>171950</v>
      </c>
      <c r="J346" s="27" t="s">
        <v>29</v>
      </c>
      <c r="K346" s="27" t="s">
        <v>30</v>
      </c>
      <c r="L346" s="27">
        <v>12</v>
      </c>
    </row>
    <row r="347" spans="1:7" ht="12.75">
      <c r="A347" s="11"/>
      <c r="B347" s="12"/>
      <c r="C347" s="13"/>
      <c r="D347" s="23" t="s">
        <v>17</v>
      </c>
      <c r="E347" s="24"/>
      <c r="F347" s="25"/>
      <c r="G347" s="1"/>
    </row>
    <row r="348" spans="1:7" ht="63.75" customHeight="1">
      <c r="A348" s="11">
        <v>4</v>
      </c>
      <c r="B348" s="12" t="s">
        <v>20</v>
      </c>
      <c r="C348" s="28">
        <v>50000</v>
      </c>
      <c r="D348" s="29" t="s">
        <v>21</v>
      </c>
      <c r="E348" s="30" t="s">
        <v>21</v>
      </c>
      <c r="F348" s="31" t="s">
        <v>21</v>
      </c>
      <c r="G348" s="1"/>
    </row>
    <row r="349" spans="1:7" ht="34.5" customHeight="1">
      <c r="A349" s="11"/>
      <c r="B349" s="12"/>
      <c r="C349" s="28"/>
      <c r="D349" s="29"/>
      <c r="E349" s="30"/>
      <c r="F349" s="31"/>
      <c r="G349" s="1"/>
    </row>
    <row r="350" spans="1:7" ht="63.75" customHeight="1">
      <c r="A350" s="11">
        <v>5</v>
      </c>
      <c r="B350" s="12" t="s">
        <v>31</v>
      </c>
      <c r="C350" s="13">
        <f>I346</f>
        <v>171950</v>
      </c>
      <c r="D350" s="23">
        <v>15.99</v>
      </c>
      <c r="E350" s="24">
        <f>D350*944</f>
        <v>15094.56</v>
      </c>
      <c r="F350" s="25">
        <f>C350/E350</f>
        <v>11.391521183790717</v>
      </c>
      <c r="G350" s="1"/>
    </row>
    <row r="351" spans="1:7" ht="40.5" customHeight="1">
      <c r="A351" s="11"/>
      <c r="B351" s="12"/>
      <c r="C351" s="13"/>
      <c r="D351" s="41" t="s">
        <v>17</v>
      </c>
      <c r="E351" s="24"/>
      <c r="F351" s="25"/>
      <c r="G351" s="1"/>
    </row>
    <row r="352" spans="1:7" ht="18.75" customHeight="1">
      <c r="A352" s="31">
        <v>6</v>
      </c>
      <c r="B352" s="32" t="s">
        <v>24</v>
      </c>
      <c r="C352" s="33">
        <v>160000</v>
      </c>
      <c r="D352" s="29">
        <f>C352*0.5666/10000</f>
        <v>9.0656</v>
      </c>
      <c r="E352" s="34">
        <f>D352*944</f>
        <v>8557.9264</v>
      </c>
      <c r="F352" s="25">
        <f>C352/E352</f>
        <v>18.696117788533446</v>
      </c>
      <c r="G352" s="1"/>
    </row>
    <row r="353" spans="1:7" ht="46.5" customHeight="1">
      <c r="A353" s="31"/>
      <c r="B353" s="32"/>
      <c r="C353" s="33"/>
      <c r="D353" s="24" t="s">
        <v>17</v>
      </c>
      <c r="E353" s="34"/>
      <c r="F353" s="25"/>
      <c r="G353" s="1"/>
    </row>
    <row r="354" spans="1:7" ht="12.75">
      <c r="A354" s="35" t="s">
        <v>25</v>
      </c>
      <c r="B354" s="35"/>
      <c r="C354" s="35"/>
      <c r="D354" s="35"/>
      <c r="E354" s="35"/>
      <c r="F354" s="35"/>
      <c r="G354" s="1"/>
    </row>
    <row r="357" spans="1:7" ht="12.75">
      <c r="A357" s="1"/>
      <c r="B357" s="2"/>
      <c r="C357" s="3" t="s">
        <v>96</v>
      </c>
      <c r="D357" s="3"/>
      <c r="E357" s="1"/>
      <c r="F357" s="1"/>
      <c r="G357" s="1"/>
    </row>
    <row r="358" spans="1:7" ht="25.5" customHeight="1">
      <c r="A358" s="4" t="s">
        <v>1</v>
      </c>
      <c r="B358" s="4"/>
      <c r="C358" s="4"/>
      <c r="D358" s="4"/>
      <c r="E358" s="4"/>
      <c r="F358" s="4"/>
      <c r="G358" s="1"/>
    </row>
    <row r="359" spans="1:7" ht="51" customHeight="1">
      <c r="A359" s="5" t="s">
        <v>2</v>
      </c>
      <c r="B359" s="5"/>
      <c r="C359" s="5"/>
      <c r="D359" s="5"/>
      <c r="E359" s="5"/>
      <c r="F359" s="5"/>
      <c r="G359" s="6"/>
    </row>
    <row r="360" spans="1:7" ht="12.75">
      <c r="A360" s="1"/>
      <c r="B360" s="2"/>
      <c r="C360" s="3"/>
      <c r="D360" s="1"/>
      <c r="E360" s="1"/>
      <c r="F360" s="1"/>
      <c r="G360" s="1"/>
    </row>
    <row r="361" spans="1:7" ht="12.75">
      <c r="A361" s="7" t="s">
        <v>3</v>
      </c>
      <c r="B361" s="8" t="s">
        <v>4</v>
      </c>
      <c r="C361" s="9" t="s">
        <v>5</v>
      </c>
      <c r="D361" s="10" t="s">
        <v>6</v>
      </c>
      <c r="E361" s="10" t="s">
        <v>7</v>
      </c>
      <c r="F361" s="10" t="s">
        <v>8</v>
      </c>
      <c r="G361" s="1"/>
    </row>
    <row r="362" spans="1:12" ht="41.25" customHeight="1">
      <c r="A362" s="11">
        <v>1</v>
      </c>
      <c r="B362" s="12" t="s">
        <v>9</v>
      </c>
      <c r="C362" s="13">
        <f>I362</f>
        <v>6600</v>
      </c>
      <c r="D362" s="14">
        <v>2534.4</v>
      </c>
      <c r="E362" s="15">
        <f>D362*2.63</f>
        <v>6665.472</v>
      </c>
      <c r="F362" s="16">
        <f>C362/E362</f>
        <v>0.9901774397972117</v>
      </c>
      <c r="G362" s="1"/>
      <c r="H362" s="17"/>
      <c r="I362" s="36">
        <v>6600</v>
      </c>
      <c r="J362" s="37" t="s">
        <v>10</v>
      </c>
      <c r="K362" s="37">
        <v>6412</v>
      </c>
      <c r="L362" s="37">
        <v>1.1</v>
      </c>
    </row>
    <row r="363" spans="1:12" ht="48.75" customHeight="1">
      <c r="A363" s="11"/>
      <c r="B363" s="12"/>
      <c r="C363" s="13"/>
      <c r="D363" s="20" t="s">
        <v>11</v>
      </c>
      <c r="E363" s="15"/>
      <c r="F363" s="16"/>
      <c r="G363" s="1"/>
      <c r="H363" s="17"/>
      <c r="I363" s="26">
        <v>600000</v>
      </c>
      <c r="J363" s="27" t="s">
        <v>27</v>
      </c>
      <c r="K363" s="38">
        <v>80000</v>
      </c>
      <c r="L363" s="27">
        <v>7.5</v>
      </c>
    </row>
    <row r="364" spans="1:12" ht="63.75" customHeight="1">
      <c r="A364" s="39">
        <v>2</v>
      </c>
      <c r="B364" s="12" t="s">
        <v>28</v>
      </c>
      <c r="C364" s="13">
        <v>400000</v>
      </c>
      <c r="D364" s="23">
        <v>92.48</v>
      </c>
      <c r="E364" s="24">
        <f>D364*944</f>
        <v>87301.12000000001</v>
      </c>
      <c r="F364" s="25">
        <f>C364/E364</f>
        <v>4.5818427071726</v>
      </c>
      <c r="G364" s="1"/>
      <c r="H364" s="17"/>
      <c r="I364" s="40" t="s">
        <v>12</v>
      </c>
      <c r="J364" s="27" t="s">
        <v>13</v>
      </c>
      <c r="K364" s="27" t="s">
        <v>14</v>
      </c>
      <c r="L364" s="27">
        <v>76</v>
      </c>
    </row>
    <row r="365" spans="1:12" ht="35.25" customHeight="1">
      <c r="A365" s="39"/>
      <c r="B365" s="12"/>
      <c r="C365" s="13"/>
      <c r="D365" s="23" t="s">
        <v>17</v>
      </c>
      <c r="E365" s="24"/>
      <c r="F365" s="25"/>
      <c r="G365" s="1"/>
      <c r="H365" s="17"/>
      <c r="I365" s="40">
        <v>5170</v>
      </c>
      <c r="J365" s="27" t="s">
        <v>16</v>
      </c>
      <c r="K365" s="27">
        <v>554.4</v>
      </c>
      <c r="L365" s="27">
        <v>9.3</v>
      </c>
    </row>
    <row r="366" spans="1:12" ht="12.75" customHeight="1">
      <c r="A366" s="11">
        <v>3</v>
      </c>
      <c r="B366" s="12" t="s">
        <v>15</v>
      </c>
      <c r="C366" s="13">
        <v>1616400</v>
      </c>
      <c r="D366" s="23">
        <v>24.5</v>
      </c>
      <c r="E366" s="24">
        <f>D366*944</f>
        <v>23128</v>
      </c>
      <c r="F366" s="25">
        <f>C366/E366</f>
        <v>69.88931165686614</v>
      </c>
      <c r="G366" s="1"/>
      <c r="H366" s="17"/>
      <c r="I366" s="26">
        <v>171950</v>
      </c>
      <c r="J366" s="27" t="s">
        <v>29</v>
      </c>
      <c r="K366" s="27" t="s">
        <v>30</v>
      </c>
      <c r="L366" s="27">
        <v>12</v>
      </c>
    </row>
    <row r="367" spans="1:7" ht="12.75">
      <c r="A367" s="11"/>
      <c r="B367" s="12"/>
      <c r="C367" s="13"/>
      <c r="D367" s="23" t="s">
        <v>17</v>
      </c>
      <c r="E367" s="24"/>
      <c r="F367" s="25"/>
      <c r="G367" s="1"/>
    </row>
    <row r="368" spans="1:7" ht="63.75" customHeight="1">
      <c r="A368" s="11">
        <v>4</v>
      </c>
      <c r="B368" s="12" t="s">
        <v>20</v>
      </c>
      <c r="C368" s="28">
        <v>50000</v>
      </c>
      <c r="D368" s="29" t="s">
        <v>21</v>
      </c>
      <c r="E368" s="30" t="s">
        <v>21</v>
      </c>
      <c r="F368" s="31" t="s">
        <v>21</v>
      </c>
      <c r="G368" s="1"/>
    </row>
    <row r="369" spans="1:7" ht="34.5" customHeight="1">
      <c r="A369" s="11"/>
      <c r="B369" s="12"/>
      <c r="C369" s="28"/>
      <c r="D369" s="29"/>
      <c r="E369" s="30"/>
      <c r="F369" s="31"/>
      <c r="G369" s="1"/>
    </row>
    <row r="370" spans="1:7" ht="63.75" customHeight="1">
      <c r="A370" s="11">
        <v>5</v>
      </c>
      <c r="B370" s="12" t="s">
        <v>31</v>
      </c>
      <c r="C370" s="13">
        <f>I366</f>
        <v>171950</v>
      </c>
      <c r="D370" s="23">
        <v>15.99</v>
      </c>
      <c r="E370" s="24">
        <f>D370*944</f>
        <v>15094.56</v>
      </c>
      <c r="F370" s="25">
        <f>C370/E370</f>
        <v>11.391521183790717</v>
      </c>
      <c r="G370" s="1"/>
    </row>
    <row r="371" spans="1:7" ht="40.5" customHeight="1">
      <c r="A371" s="11"/>
      <c r="B371" s="12"/>
      <c r="C371" s="13"/>
      <c r="D371" s="41" t="s">
        <v>17</v>
      </c>
      <c r="E371" s="24"/>
      <c r="F371" s="25"/>
      <c r="G371" s="1"/>
    </row>
    <row r="372" spans="1:7" ht="18.75" customHeight="1">
      <c r="A372" s="31">
        <v>6</v>
      </c>
      <c r="B372" s="32" t="s">
        <v>24</v>
      </c>
      <c r="C372" s="33">
        <v>160000</v>
      </c>
      <c r="D372" s="29">
        <f>C372*0.5666/10000</f>
        <v>9.0656</v>
      </c>
      <c r="E372" s="34">
        <f>D372*944</f>
        <v>8557.9264</v>
      </c>
      <c r="F372" s="25">
        <f>C372/E372</f>
        <v>18.696117788533446</v>
      </c>
      <c r="G372" s="1"/>
    </row>
    <row r="373" spans="1:7" ht="46.5" customHeight="1">
      <c r="A373" s="31"/>
      <c r="B373" s="32"/>
      <c r="C373" s="33"/>
      <c r="D373" s="24" t="s">
        <v>17</v>
      </c>
      <c r="E373" s="34"/>
      <c r="F373" s="25"/>
      <c r="G373" s="1"/>
    </row>
    <row r="374" spans="1:7" ht="12.75">
      <c r="A374" s="35" t="s">
        <v>25</v>
      </c>
      <c r="B374" s="35"/>
      <c r="C374" s="35"/>
      <c r="D374" s="35"/>
      <c r="E374" s="35"/>
      <c r="F374" s="35"/>
      <c r="G374" s="1"/>
    </row>
    <row r="377" spans="1:7" ht="12.75">
      <c r="A377" s="1"/>
      <c r="B377" s="2"/>
      <c r="C377" s="3" t="s">
        <v>97</v>
      </c>
      <c r="D377" s="3"/>
      <c r="E377" s="1"/>
      <c r="F377" s="1"/>
      <c r="G377" s="1"/>
    </row>
    <row r="378" spans="1:7" ht="25.5" customHeight="1">
      <c r="A378" s="4" t="s">
        <v>1</v>
      </c>
      <c r="B378" s="4"/>
      <c r="C378" s="4"/>
      <c r="D378" s="4"/>
      <c r="E378" s="4"/>
      <c r="F378" s="4"/>
      <c r="G378" s="1"/>
    </row>
    <row r="379" spans="1:7" ht="51" customHeight="1">
      <c r="A379" s="5" t="s">
        <v>2</v>
      </c>
      <c r="B379" s="5"/>
      <c r="C379" s="5"/>
      <c r="D379" s="5"/>
      <c r="E379" s="5"/>
      <c r="F379" s="5"/>
      <c r="G379" s="6"/>
    </row>
    <row r="380" spans="1:7" ht="12.75">
      <c r="A380" s="1"/>
      <c r="B380" s="2"/>
      <c r="C380" s="3"/>
      <c r="D380" s="1"/>
      <c r="E380" s="1"/>
      <c r="F380" s="1"/>
      <c r="G380" s="1"/>
    </row>
    <row r="381" spans="1:7" ht="12.75">
      <c r="A381" s="7" t="s">
        <v>3</v>
      </c>
      <c r="B381" s="8" t="s">
        <v>4</v>
      </c>
      <c r="C381" s="9" t="s">
        <v>5</v>
      </c>
      <c r="D381" s="10" t="s">
        <v>6</v>
      </c>
      <c r="E381" s="10" t="s">
        <v>7</v>
      </c>
      <c r="F381" s="10" t="s">
        <v>8</v>
      </c>
      <c r="G381" s="1"/>
    </row>
    <row r="382" spans="1:12" ht="41.25" customHeight="1">
      <c r="A382" s="11">
        <v>1</v>
      </c>
      <c r="B382" s="12" t="s">
        <v>9</v>
      </c>
      <c r="C382" s="13">
        <f>I382</f>
        <v>7800</v>
      </c>
      <c r="D382" s="14">
        <v>2995.2</v>
      </c>
      <c r="E382" s="15">
        <f>D382*2.63</f>
        <v>7877.375999999999</v>
      </c>
      <c r="F382" s="16">
        <f>C382/E382</f>
        <v>0.9901774397972117</v>
      </c>
      <c r="G382" s="1"/>
      <c r="H382" s="17"/>
      <c r="I382" s="36">
        <v>7800</v>
      </c>
      <c r="J382" s="37" t="s">
        <v>36</v>
      </c>
      <c r="K382" s="37">
        <v>7578</v>
      </c>
      <c r="L382" s="37">
        <v>1.1</v>
      </c>
    </row>
    <row r="383" spans="1:12" ht="48.75" customHeight="1">
      <c r="A383" s="11"/>
      <c r="B383" s="12"/>
      <c r="C383" s="13"/>
      <c r="D383" s="20" t="s">
        <v>11</v>
      </c>
      <c r="E383" s="15"/>
      <c r="F383" s="16"/>
      <c r="G383" s="1"/>
      <c r="H383" s="17"/>
      <c r="I383" s="26">
        <v>600000</v>
      </c>
      <c r="J383" s="27" t="s">
        <v>27</v>
      </c>
      <c r="K383" s="38">
        <v>80000</v>
      </c>
      <c r="L383" s="27">
        <v>7.5</v>
      </c>
    </row>
    <row r="384" spans="1:12" ht="63.75" customHeight="1">
      <c r="A384" s="39">
        <v>2</v>
      </c>
      <c r="B384" s="12" t="s">
        <v>28</v>
      </c>
      <c r="C384" s="13">
        <v>400000</v>
      </c>
      <c r="D384" s="23">
        <v>92.48</v>
      </c>
      <c r="E384" s="24">
        <f>D384*944</f>
        <v>87301.12000000001</v>
      </c>
      <c r="F384" s="25">
        <f>C384/E384</f>
        <v>4.5818427071726</v>
      </c>
      <c r="G384" s="1"/>
      <c r="H384" s="17"/>
      <c r="I384" s="40" t="s">
        <v>37</v>
      </c>
      <c r="J384" s="27" t="s">
        <v>38</v>
      </c>
      <c r="K384" s="38">
        <v>20686</v>
      </c>
      <c r="L384" s="27">
        <v>94</v>
      </c>
    </row>
    <row r="385" spans="1:12" ht="35.25" customHeight="1">
      <c r="A385" s="39"/>
      <c r="B385" s="12"/>
      <c r="C385" s="13"/>
      <c r="D385" s="23" t="s">
        <v>17</v>
      </c>
      <c r="E385" s="24"/>
      <c r="F385" s="25"/>
      <c r="G385" s="1"/>
      <c r="H385" s="17"/>
      <c r="I385" s="40">
        <v>6110</v>
      </c>
      <c r="J385" s="27" t="s">
        <v>39</v>
      </c>
      <c r="K385" s="27">
        <v>655</v>
      </c>
      <c r="L385" s="27">
        <v>9.3</v>
      </c>
    </row>
    <row r="386" spans="1:12" ht="12.75" customHeight="1">
      <c r="A386" s="11">
        <v>3</v>
      </c>
      <c r="B386" s="12" t="s">
        <v>15</v>
      </c>
      <c r="C386" s="13">
        <v>1953150</v>
      </c>
      <c r="D386" s="23">
        <v>23.91</v>
      </c>
      <c r="E386" s="24">
        <f>D386*944</f>
        <v>22571.04</v>
      </c>
      <c r="F386" s="25">
        <f>C386/E386</f>
        <v>86.53345171511813</v>
      </c>
      <c r="G386" s="1"/>
      <c r="H386" s="17"/>
      <c r="I386" s="26">
        <v>205200</v>
      </c>
      <c r="J386" s="27" t="s">
        <v>29</v>
      </c>
      <c r="K386" s="27">
        <v>13830</v>
      </c>
      <c r="L386" s="27">
        <v>15</v>
      </c>
    </row>
    <row r="387" spans="1:7" ht="12.75">
      <c r="A387" s="11"/>
      <c r="B387" s="12"/>
      <c r="C387" s="13"/>
      <c r="D387" s="23" t="s">
        <v>17</v>
      </c>
      <c r="E387" s="24"/>
      <c r="F387" s="25"/>
      <c r="G387" s="1"/>
    </row>
    <row r="388" spans="1:7" ht="63.75" customHeight="1">
      <c r="A388" s="11">
        <v>4</v>
      </c>
      <c r="B388" s="12" t="s">
        <v>20</v>
      </c>
      <c r="C388" s="28">
        <v>50000</v>
      </c>
      <c r="D388" s="29" t="s">
        <v>21</v>
      </c>
      <c r="E388" s="30" t="s">
        <v>21</v>
      </c>
      <c r="F388" s="31" t="s">
        <v>21</v>
      </c>
      <c r="G388" s="1"/>
    </row>
    <row r="389" spans="1:7" ht="34.5" customHeight="1">
      <c r="A389" s="11"/>
      <c r="B389" s="12"/>
      <c r="C389" s="28"/>
      <c r="D389" s="29"/>
      <c r="E389" s="30"/>
      <c r="F389" s="31"/>
      <c r="G389" s="1"/>
    </row>
    <row r="390" spans="1:7" ht="63.75" customHeight="1">
      <c r="A390" s="11">
        <v>5</v>
      </c>
      <c r="B390" s="12" t="s">
        <v>31</v>
      </c>
      <c r="C390" s="13">
        <f>I386</f>
        <v>205200</v>
      </c>
      <c r="D390" s="23">
        <v>15.99</v>
      </c>
      <c r="E390" s="24">
        <f>D390*944</f>
        <v>15094.56</v>
      </c>
      <c r="F390" s="25">
        <f>C390/E390</f>
        <v>13.594301523197762</v>
      </c>
      <c r="G390" s="1"/>
    </row>
    <row r="391" spans="1:7" ht="40.5" customHeight="1">
      <c r="A391" s="11"/>
      <c r="B391" s="12"/>
      <c r="C391" s="13"/>
      <c r="D391" s="41" t="s">
        <v>17</v>
      </c>
      <c r="E391" s="24"/>
      <c r="F391" s="25"/>
      <c r="G391" s="1"/>
    </row>
    <row r="392" spans="1:7" ht="18.75" customHeight="1">
      <c r="A392" s="31">
        <v>6</v>
      </c>
      <c r="B392" s="32" t="s">
        <v>24</v>
      </c>
      <c r="C392" s="33">
        <v>200000</v>
      </c>
      <c r="D392" s="29">
        <f>C392*0.5666/10000</f>
        <v>11.332</v>
      </c>
      <c r="E392" s="34">
        <f>D392*944</f>
        <v>10697.408000000001</v>
      </c>
      <c r="F392" s="25">
        <f>C392/E392</f>
        <v>18.696117788533446</v>
      </c>
      <c r="G392" s="1"/>
    </row>
    <row r="393" spans="1:7" ht="46.5" customHeight="1">
      <c r="A393" s="31"/>
      <c r="B393" s="32"/>
      <c r="C393" s="33"/>
      <c r="D393" s="24" t="s">
        <v>17</v>
      </c>
      <c r="E393" s="34"/>
      <c r="F393" s="25"/>
      <c r="G393" s="1"/>
    </row>
    <row r="394" spans="1:7" ht="12.75">
      <c r="A394" s="35" t="s">
        <v>25</v>
      </c>
      <c r="B394" s="35"/>
      <c r="C394" s="35"/>
      <c r="D394" s="35"/>
      <c r="E394" s="35"/>
      <c r="F394" s="35"/>
      <c r="G394" s="1"/>
    </row>
    <row r="397" spans="1:7" ht="12.75">
      <c r="A397" s="1"/>
      <c r="B397" s="2"/>
      <c r="C397" s="3" t="s">
        <v>98</v>
      </c>
      <c r="D397" s="3"/>
      <c r="E397" s="1"/>
      <c r="F397" s="1"/>
      <c r="G397" s="1"/>
    </row>
    <row r="398" spans="1:7" ht="25.5" customHeight="1">
      <c r="A398" s="4" t="s">
        <v>1</v>
      </c>
      <c r="B398" s="4"/>
      <c r="C398" s="4"/>
      <c r="D398" s="4"/>
      <c r="E398" s="4"/>
      <c r="F398" s="4"/>
      <c r="G398" s="1"/>
    </row>
    <row r="399" spans="1:7" ht="51" customHeight="1">
      <c r="A399" s="5" t="s">
        <v>2</v>
      </c>
      <c r="B399" s="5"/>
      <c r="C399" s="5"/>
      <c r="D399" s="5"/>
      <c r="E399" s="5"/>
      <c r="F399" s="5"/>
      <c r="G399" s="6"/>
    </row>
    <row r="400" spans="1:7" ht="12.75">
      <c r="A400" s="1"/>
      <c r="B400" s="2"/>
      <c r="C400" s="3"/>
      <c r="D400" s="1"/>
      <c r="E400" s="1"/>
      <c r="F400" s="1"/>
      <c r="G400" s="1"/>
    </row>
    <row r="401" spans="1:7" ht="12.75">
      <c r="A401" s="7" t="s">
        <v>3</v>
      </c>
      <c r="B401" s="8" t="s">
        <v>4</v>
      </c>
      <c r="C401" s="9" t="s">
        <v>5</v>
      </c>
      <c r="D401" s="10" t="s">
        <v>6</v>
      </c>
      <c r="E401" s="10" t="s">
        <v>7</v>
      </c>
      <c r="F401" s="10" t="s">
        <v>8</v>
      </c>
      <c r="G401" s="1"/>
    </row>
    <row r="402" spans="1:12" ht="41.25" customHeight="1">
      <c r="A402" s="11">
        <v>1</v>
      </c>
      <c r="B402" s="12" t="s">
        <v>9</v>
      </c>
      <c r="C402" s="13">
        <f>I402</f>
        <v>7800</v>
      </c>
      <c r="D402" s="14">
        <v>2995.2</v>
      </c>
      <c r="E402" s="15">
        <f>D402*2.63</f>
        <v>7877.375999999999</v>
      </c>
      <c r="F402" s="16">
        <f>C402/E402</f>
        <v>0.9901774397972117</v>
      </c>
      <c r="G402" s="1"/>
      <c r="H402" s="17"/>
      <c r="I402" s="36">
        <v>7800</v>
      </c>
      <c r="J402" s="37" t="s">
        <v>36</v>
      </c>
      <c r="K402" s="37">
        <v>7578</v>
      </c>
      <c r="L402" s="37">
        <v>1.1</v>
      </c>
    </row>
    <row r="403" spans="1:12" ht="48.75" customHeight="1">
      <c r="A403" s="11"/>
      <c r="B403" s="12"/>
      <c r="C403" s="13"/>
      <c r="D403" s="20" t="s">
        <v>11</v>
      </c>
      <c r="E403" s="15"/>
      <c r="F403" s="16"/>
      <c r="G403" s="1"/>
      <c r="H403" s="17"/>
      <c r="I403" s="26">
        <v>600000</v>
      </c>
      <c r="J403" s="27" t="s">
        <v>27</v>
      </c>
      <c r="K403" s="38">
        <v>80000</v>
      </c>
      <c r="L403" s="27">
        <v>7.5</v>
      </c>
    </row>
    <row r="404" spans="1:12" ht="63.75" customHeight="1">
      <c r="A404" s="39">
        <v>2</v>
      </c>
      <c r="B404" s="12" t="s">
        <v>28</v>
      </c>
      <c r="C404" s="13">
        <v>400000</v>
      </c>
      <c r="D404" s="23">
        <v>92.48</v>
      </c>
      <c r="E404" s="24">
        <f>D404*944</f>
        <v>87301.12000000001</v>
      </c>
      <c r="F404" s="25">
        <f>C404/E404</f>
        <v>4.5818427071726</v>
      </c>
      <c r="G404" s="1"/>
      <c r="H404" s="17"/>
      <c r="I404" s="40" t="s">
        <v>37</v>
      </c>
      <c r="J404" s="27" t="s">
        <v>38</v>
      </c>
      <c r="K404" s="38">
        <v>20686</v>
      </c>
      <c r="L404" s="27">
        <v>94</v>
      </c>
    </row>
    <row r="405" spans="1:12" ht="35.25" customHeight="1">
      <c r="A405" s="39"/>
      <c r="B405" s="12"/>
      <c r="C405" s="13"/>
      <c r="D405" s="23" t="s">
        <v>17</v>
      </c>
      <c r="E405" s="24"/>
      <c r="F405" s="25"/>
      <c r="G405" s="1"/>
      <c r="H405" s="17"/>
      <c r="I405" s="40">
        <v>6110</v>
      </c>
      <c r="J405" s="27" t="s">
        <v>39</v>
      </c>
      <c r="K405" s="27">
        <v>655</v>
      </c>
      <c r="L405" s="27">
        <v>9.3</v>
      </c>
    </row>
    <row r="406" spans="1:12" ht="12.75" customHeight="1">
      <c r="A406" s="11">
        <v>3</v>
      </c>
      <c r="B406" s="12" t="s">
        <v>15</v>
      </c>
      <c r="C406" s="13">
        <v>1953150</v>
      </c>
      <c r="D406" s="23">
        <v>23.91</v>
      </c>
      <c r="E406" s="24">
        <f>D406*944</f>
        <v>22571.04</v>
      </c>
      <c r="F406" s="25">
        <f>C406/E406</f>
        <v>86.53345171511813</v>
      </c>
      <c r="G406" s="1"/>
      <c r="H406" s="17"/>
      <c r="I406" s="26">
        <v>205200</v>
      </c>
      <c r="J406" s="27" t="s">
        <v>29</v>
      </c>
      <c r="K406" s="27">
        <v>13830</v>
      </c>
      <c r="L406" s="27">
        <v>15</v>
      </c>
    </row>
    <row r="407" spans="1:7" ht="12.75">
      <c r="A407" s="11"/>
      <c r="B407" s="12"/>
      <c r="C407" s="13"/>
      <c r="D407" s="23" t="s">
        <v>17</v>
      </c>
      <c r="E407" s="24"/>
      <c r="F407" s="25"/>
      <c r="G407" s="1"/>
    </row>
    <row r="408" spans="1:7" ht="63.75" customHeight="1">
      <c r="A408" s="11">
        <v>4</v>
      </c>
      <c r="B408" s="12" t="s">
        <v>20</v>
      </c>
      <c r="C408" s="28">
        <v>50000</v>
      </c>
      <c r="D408" s="29" t="s">
        <v>21</v>
      </c>
      <c r="E408" s="30" t="s">
        <v>21</v>
      </c>
      <c r="F408" s="31" t="s">
        <v>21</v>
      </c>
      <c r="G408" s="1"/>
    </row>
    <row r="409" spans="1:7" ht="34.5" customHeight="1">
      <c r="A409" s="11"/>
      <c r="B409" s="12"/>
      <c r="C409" s="28"/>
      <c r="D409" s="29"/>
      <c r="E409" s="30"/>
      <c r="F409" s="31"/>
      <c r="G409" s="1"/>
    </row>
    <row r="410" spans="1:7" ht="63.75" customHeight="1">
      <c r="A410" s="11">
        <v>5</v>
      </c>
      <c r="B410" s="12" t="s">
        <v>31</v>
      </c>
      <c r="C410" s="13">
        <f>I406</f>
        <v>205200</v>
      </c>
      <c r="D410" s="23">
        <v>15.99</v>
      </c>
      <c r="E410" s="24">
        <f>D410*944</f>
        <v>15094.56</v>
      </c>
      <c r="F410" s="25">
        <f>C410/E410</f>
        <v>13.594301523197762</v>
      </c>
      <c r="G410" s="1"/>
    </row>
    <row r="411" spans="1:7" ht="40.5" customHeight="1">
      <c r="A411" s="11"/>
      <c r="B411" s="12"/>
      <c r="C411" s="13"/>
      <c r="D411" s="41" t="s">
        <v>17</v>
      </c>
      <c r="E411" s="24"/>
      <c r="F411" s="25"/>
      <c r="G411" s="1"/>
    </row>
    <row r="412" spans="1:7" ht="18.75" customHeight="1">
      <c r="A412" s="31">
        <v>6</v>
      </c>
      <c r="B412" s="32" t="s">
        <v>24</v>
      </c>
      <c r="C412" s="33">
        <v>200000</v>
      </c>
      <c r="D412" s="29">
        <f>C412*0.5666/10000</f>
        <v>11.332</v>
      </c>
      <c r="E412" s="34">
        <f>D412*944</f>
        <v>10697.408000000001</v>
      </c>
      <c r="F412" s="25">
        <f>C412/E412</f>
        <v>18.696117788533446</v>
      </c>
      <c r="G412" s="1"/>
    </row>
    <row r="413" spans="1:7" ht="46.5" customHeight="1">
      <c r="A413" s="31"/>
      <c r="B413" s="32"/>
      <c r="C413" s="33"/>
      <c r="D413" s="24" t="s">
        <v>17</v>
      </c>
      <c r="E413" s="34"/>
      <c r="F413" s="25"/>
      <c r="G413" s="1"/>
    </row>
    <row r="414" spans="1:7" ht="12.75">
      <c r="A414" s="35" t="s">
        <v>25</v>
      </c>
      <c r="B414" s="35"/>
      <c r="C414" s="35"/>
      <c r="D414" s="35"/>
      <c r="E414" s="35"/>
      <c r="F414" s="35"/>
      <c r="G414" s="1"/>
    </row>
    <row r="417" spans="1:7" ht="12.75">
      <c r="A417" s="1"/>
      <c r="B417" s="2"/>
      <c r="C417" s="3" t="s">
        <v>99</v>
      </c>
      <c r="D417" s="3"/>
      <c r="E417" s="1"/>
      <c r="F417" s="1"/>
      <c r="G417" s="1"/>
    </row>
    <row r="418" spans="1:7" ht="25.5" customHeight="1">
      <c r="A418" s="4" t="s">
        <v>1</v>
      </c>
      <c r="B418" s="4"/>
      <c r="C418" s="4"/>
      <c r="D418" s="4"/>
      <c r="E418" s="4"/>
      <c r="F418" s="4"/>
      <c r="G418" s="1"/>
    </row>
    <row r="419" spans="1:7" ht="51" customHeight="1">
      <c r="A419" s="5" t="s">
        <v>2</v>
      </c>
      <c r="B419" s="5"/>
      <c r="C419" s="5"/>
      <c r="D419" s="5"/>
      <c r="E419" s="5"/>
      <c r="F419" s="5"/>
      <c r="G419" s="6"/>
    </row>
    <row r="420" spans="1:7" ht="12.75">
      <c r="A420" s="1"/>
      <c r="B420" s="2"/>
      <c r="C420" s="3"/>
      <c r="D420" s="1"/>
      <c r="E420" s="1"/>
      <c r="F420" s="1"/>
      <c r="G420" s="1"/>
    </row>
    <row r="421" spans="1:7" ht="12.75">
      <c r="A421" s="7" t="s">
        <v>3</v>
      </c>
      <c r="B421" s="8" t="s">
        <v>4</v>
      </c>
      <c r="C421" s="9" t="s">
        <v>5</v>
      </c>
      <c r="D421" s="10" t="s">
        <v>6</v>
      </c>
      <c r="E421" s="10" t="s">
        <v>7</v>
      </c>
      <c r="F421" s="10" t="s">
        <v>8</v>
      </c>
      <c r="G421" s="1"/>
    </row>
    <row r="422" spans="1:12" ht="41.25" customHeight="1">
      <c r="A422" s="11">
        <v>1</v>
      </c>
      <c r="B422" s="12" t="s">
        <v>9</v>
      </c>
      <c r="C422" s="13">
        <f>I422</f>
        <v>7800</v>
      </c>
      <c r="D422" s="14">
        <v>2995.2</v>
      </c>
      <c r="E422" s="15">
        <f>D422*2.63</f>
        <v>7877.375999999999</v>
      </c>
      <c r="F422" s="16">
        <f>C422/E422</f>
        <v>0.9901774397972117</v>
      </c>
      <c r="G422" s="1"/>
      <c r="H422" s="17"/>
      <c r="I422" s="36">
        <v>7800</v>
      </c>
      <c r="J422" s="37" t="s">
        <v>36</v>
      </c>
      <c r="K422" s="37">
        <v>7578</v>
      </c>
      <c r="L422" s="37">
        <v>1.1</v>
      </c>
    </row>
    <row r="423" spans="1:12" ht="48.75" customHeight="1">
      <c r="A423" s="11"/>
      <c r="B423" s="12"/>
      <c r="C423" s="13"/>
      <c r="D423" s="20" t="s">
        <v>11</v>
      </c>
      <c r="E423" s="15"/>
      <c r="F423" s="16"/>
      <c r="G423" s="1"/>
      <c r="H423" s="17"/>
      <c r="I423" s="26">
        <v>600000</v>
      </c>
      <c r="J423" s="27" t="s">
        <v>27</v>
      </c>
      <c r="K423" s="38">
        <v>80000</v>
      </c>
      <c r="L423" s="27">
        <v>7.5</v>
      </c>
    </row>
    <row r="424" spans="1:12" ht="63.75" customHeight="1">
      <c r="A424" s="39">
        <v>2</v>
      </c>
      <c r="B424" s="12" t="s">
        <v>28</v>
      </c>
      <c r="C424" s="13">
        <v>400000</v>
      </c>
      <c r="D424" s="23">
        <v>92.48</v>
      </c>
      <c r="E424" s="24">
        <f>D424*944</f>
        <v>87301.12000000001</v>
      </c>
      <c r="F424" s="25">
        <f>C424/E424</f>
        <v>4.5818427071726</v>
      </c>
      <c r="G424" s="1"/>
      <c r="H424" s="17"/>
      <c r="I424" s="40" t="s">
        <v>37</v>
      </c>
      <c r="J424" s="27" t="s">
        <v>38</v>
      </c>
      <c r="K424" s="38">
        <v>20686</v>
      </c>
      <c r="L424" s="27">
        <v>94</v>
      </c>
    </row>
    <row r="425" spans="1:12" ht="35.25" customHeight="1">
      <c r="A425" s="39"/>
      <c r="B425" s="12"/>
      <c r="C425" s="13"/>
      <c r="D425" s="23" t="s">
        <v>17</v>
      </c>
      <c r="E425" s="24"/>
      <c r="F425" s="25"/>
      <c r="G425" s="1"/>
      <c r="H425" s="17"/>
      <c r="I425" s="40">
        <v>6110</v>
      </c>
      <c r="J425" s="27" t="s">
        <v>39</v>
      </c>
      <c r="K425" s="27">
        <v>655</v>
      </c>
      <c r="L425" s="27">
        <v>9.3</v>
      </c>
    </row>
    <row r="426" spans="1:12" ht="12.75" customHeight="1">
      <c r="A426" s="11">
        <v>3</v>
      </c>
      <c r="B426" s="12" t="s">
        <v>15</v>
      </c>
      <c r="C426" s="13">
        <v>1953150</v>
      </c>
      <c r="D426" s="23">
        <v>23.91</v>
      </c>
      <c r="E426" s="24">
        <f>D426*944</f>
        <v>22571.04</v>
      </c>
      <c r="F426" s="25">
        <f>C426/E426</f>
        <v>86.53345171511813</v>
      </c>
      <c r="G426" s="1"/>
      <c r="H426" s="17"/>
      <c r="I426" s="26">
        <v>205200</v>
      </c>
      <c r="J426" s="27" t="s">
        <v>29</v>
      </c>
      <c r="K426" s="27">
        <v>13830</v>
      </c>
      <c r="L426" s="27">
        <v>15</v>
      </c>
    </row>
    <row r="427" spans="1:7" ht="12.75">
      <c r="A427" s="11"/>
      <c r="B427" s="12"/>
      <c r="C427" s="13"/>
      <c r="D427" s="23" t="s">
        <v>17</v>
      </c>
      <c r="E427" s="24"/>
      <c r="F427" s="25"/>
      <c r="G427" s="1"/>
    </row>
    <row r="428" spans="1:7" ht="63.75" customHeight="1">
      <c r="A428" s="11">
        <v>4</v>
      </c>
      <c r="B428" s="12" t="s">
        <v>20</v>
      </c>
      <c r="C428" s="28">
        <v>50000</v>
      </c>
      <c r="D428" s="29" t="s">
        <v>21</v>
      </c>
      <c r="E428" s="30" t="s">
        <v>21</v>
      </c>
      <c r="F428" s="31" t="s">
        <v>21</v>
      </c>
      <c r="G428" s="1"/>
    </row>
    <row r="429" spans="1:7" ht="34.5" customHeight="1">
      <c r="A429" s="11"/>
      <c r="B429" s="12"/>
      <c r="C429" s="28"/>
      <c r="D429" s="29"/>
      <c r="E429" s="30"/>
      <c r="F429" s="31"/>
      <c r="G429" s="1"/>
    </row>
    <row r="430" spans="1:7" ht="63.75" customHeight="1">
      <c r="A430" s="11">
        <v>5</v>
      </c>
      <c r="B430" s="12" t="s">
        <v>31</v>
      </c>
      <c r="C430" s="13">
        <f>I426</f>
        <v>205200</v>
      </c>
      <c r="D430" s="23">
        <v>15.99</v>
      </c>
      <c r="E430" s="24">
        <f>D430*944</f>
        <v>15094.56</v>
      </c>
      <c r="F430" s="25">
        <f>C430/E430</f>
        <v>13.594301523197762</v>
      </c>
      <c r="G430" s="1"/>
    </row>
    <row r="431" spans="1:7" ht="40.5" customHeight="1">
      <c r="A431" s="11"/>
      <c r="B431" s="12"/>
      <c r="C431" s="13"/>
      <c r="D431" s="41" t="s">
        <v>17</v>
      </c>
      <c r="E431" s="24"/>
      <c r="F431" s="25"/>
      <c r="G431" s="1"/>
    </row>
    <row r="432" spans="1:7" ht="18.75" customHeight="1">
      <c r="A432" s="31">
        <v>6</v>
      </c>
      <c r="B432" s="32" t="s">
        <v>24</v>
      </c>
      <c r="C432" s="33">
        <v>200000</v>
      </c>
      <c r="D432" s="29">
        <f>C432*0.5666/10000</f>
        <v>11.332</v>
      </c>
      <c r="E432" s="34">
        <f>D432*944</f>
        <v>10697.408000000001</v>
      </c>
      <c r="F432" s="25">
        <f>C432/E432</f>
        <v>18.696117788533446</v>
      </c>
      <c r="G432" s="1"/>
    </row>
    <row r="433" spans="1:7" ht="46.5" customHeight="1">
      <c r="A433" s="31"/>
      <c r="B433" s="32"/>
      <c r="C433" s="33"/>
      <c r="D433" s="24" t="s">
        <v>17</v>
      </c>
      <c r="E433" s="34"/>
      <c r="F433" s="25"/>
      <c r="G433" s="1"/>
    </row>
    <row r="434" spans="1:7" ht="12.75">
      <c r="A434" s="35" t="s">
        <v>25</v>
      </c>
      <c r="B434" s="35"/>
      <c r="C434" s="35"/>
      <c r="D434" s="35"/>
      <c r="E434" s="35"/>
      <c r="F434" s="35"/>
      <c r="G434" s="1"/>
    </row>
    <row r="437" spans="1:7" ht="12.75">
      <c r="A437" s="1"/>
      <c r="B437" s="2"/>
      <c r="C437" s="3" t="s">
        <v>100</v>
      </c>
      <c r="D437" s="3"/>
      <c r="E437" s="1"/>
      <c r="F437" s="1"/>
      <c r="G437" s="1"/>
    </row>
    <row r="438" spans="1:7" ht="25.5" customHeight="1">
      <c r="A438" s="4" t="s">
        <v>1</v>
      </c>
      <c r="B438" s="4"/>
      <c r="C438" s="4"/>
      <c r="D438" s="4"/>
      <c r="E438" s="4"/>
      <c r="F438" s="4"/>
      <c r="G438" s="1"/>
    </row>
    <row r="439" spans="1:7" ht="51" customHeight="1">
      <c r="A439" s="5" t="s">
        <v>2</v>
      </c>
      <c r="B439" s="5"/>
      <c r="C439" s="5"/>
      <c r="D439" s="5"/>
      <c r="E439" s="5"/>
      <c r="F439" s="5"/>
      <c r="G439" s="6"/>
    </row>
    <row r="440" spans="1:7" ht="12.75">
      <c r="A440" s="1"/>
      <c r="B440" s="2"/>
      <c r="C440" s="3"/>
      <c r="D440" s="1"/>
      <c r="E440" s="1"/>
      <c r="F440" s="1"/>
      <c r="G440" s="1"/>
    </row>
    <row r="441" spans="1:7" ht="12.75">
      <c r="A441" s="7" t="s">
        <v>3</v>
      </c>
      <c r="B441" s="8" t="s">
        <v>4</v>
      </c>
      <c r="C441" s="9" t="s">
        <v>5</v>
      </c>
      <c r="D441" s="10" t="s">
        <v>6</v>
      </c>
      <c r="E441" s="10" t="s">
        <v>7</v>
      </c>
      <c r="F441" s="10" t="s">
        <v>8</v>
      </c>
      <c r="G441" s="1"/>
    </row>
    <row r="442" spans="1:12" ht="41.25" customHeight="1">
      <c r="A442" s="11">
        <v>1</v>
      </c>
      <c r="B442" s="12" t="s">
        <v>9</v>
      </c>
      <c r="C442" s="13">
        <f>I442</f>
        <v>6600</v>
      </c>
      <c r="D442" s="14">
        <v>2534.4</v>
      </c>
      <c r="E442" s="15">
        <f>D442*2.63</f>
        <v>6665.472</v>
      </c>
      <c r="F442" s="16">
        <f>C442/E442</f>
        <v>0.9901774397972117</v>
      </c>
      <c r="G442" s="1"/>
      <c r="H442" s="17"/>
      <c r="I442" s="36">
        <v>6600</v>
      </c>
      <c r="J442" s="37" t="s">
        <v>10</v>
      </c>
      <c r="K442" s="37">
        <v>6412</v>
      </c>
      <c r="L442" s="37">
        <v>1.1</v>
      </c>
    </row>
    <row r="443" spans="1:12" ht="48.75" customHeight="1">
      <c r="A443" s="11"/>
      <c r="B443" s="12"/>
      <c r="C443" s="13"/>
      <c r="D443" s="20" t="s">
        <v>11</v>
      </c>
      <c r="E443" s="15"/>
      <c r="F443" s="16"/>
      <c r="G443" s="1"/>
      <c r="H443" s="17"/>
      <c r="I443" s="26">
        <v>600000</v>
      </c>
      <c r="J443" s="27" t="s">
        <v>27</v>
      </c>
      <c r="K443" s="38">
        <v>80000</v>
      </c>
      <c r="L443" s="27">
        <v>7.5</v>
      </c>
    </row>
    <row r="444" spans="1:12" ht="63.75" customHeight="1">
      <c r="A444" s="39">
        <v>2</v>
      </c>
      <c r="B444" s="12" t="s">
        <v>28</v>
      </c>
      <c r="C444" s="13">
        <v>400000</v>
      </c>
      <c r="D444" s="23">
        <v>92.48</v>
      </c>
      <c r="E444" s="24">
        <f>D444*944</f>
        <v>87301.12000000001</v>
      </c>
      <c r="F444" s="25">
        <f>C444/E444</f>
        <v>4.5818427071726</v>
      </c>
      <c r="G444" s="1"/>
      <c r="H444" s="17"/>
      <c r="I444" s="40" t="s">
        <v>12</v>
      </c>
      <c r="J444" s="27" t="s">
        <v>13</v>
      </c>
      <c r="K444" s="27" t="s">
        <v>14</v>
      </c>
      <c r="L444" s="27">
        <v>76</v>
      </c>
    </row>
    <row r="445" spans="1:12" ht="35.25" customHeight="1">
      <c r="A445" s="39"/>
      <c r="B445" s="12"/>
      <c r="C445" s="13"/>
      <c r="D445" s="23" t="s">
        <v>17</v>
      </c>
      <c r="E445" s="24"/>
      <c r="F445" s="25"/>
      <c r="G445" s="1"/>
      <c r="H445" s="17"/>
      <c r="I445" s="40">
        <v>5170</v>
      </c>
      <c r="J445" s="27" t="s">
        <v>16</v>
      </c>
      <c r="K445" s="27">
        <v>554.4</v>
      </c>
      <c r="L445" s="27">
        <v>9.3</v>
      </c>
    </row>
    <row r="446" spans="1:12" ht="12.75" customHeight="1">
      <c r="A446" s="11">
        <v>3</v>
      </c>
      <c r="B446" s="12" t="s">
        <v>15</v>
      </c>
      <c r="C446" s="13">
        <v>1616400</v>
      </c>
      <c r="D446" s="23">
        <v>24.5</v>
      </c>
      <c r="E446" s="24">
        <f>D446*944</f>
        <v>23128</v>
      </c>
      <c r="F446" s="25">
        <f>C446/E446</f>
        <v>69.88931165686614</v>
      </c>
      <c r="G446" s="1"/>
      <c r="H446" s="17"/>
      <c r="I446" s="26">
        <v>171950</v>
      </c>
      <c r="J446" s="27" t="s">
        <v>29</v>
      </c>
      <c r="K446" s="27" t="s">
        <v>30</v>
      </c>
      <c r="L446" s="27">
        <v>12</v>
      </c>
    </row>
    <row r="447" spans="1:7" ht="12.75">
      <c r="A447" s="11"/>
      <c r="B447" s="12"/>
      <c r="C447" s="13"/>
      <c r="D447" s="23" t="s">
        <v>17</v>
      </c>
      <c r="E447" s="24"/>
      <c r="F447" s="25"/>
      <c r="G447" s="1"/>
    </row>
    <row r="448" spans="1:7" ht="63.75" customHeight="1">
      <c r="A448" s="11">
        <v>4</v>
      </c>
      <c r="B448" s="12" t="s">
        <v>20</v>
      </c>
      <c r="C448" s="28">
        <v>50000</v>
      </c>
      <c r="D448" s="29" t="s">
        <v>21</v>
      </c>
      <c r="E448" s="30" t="s">
        <v>21</v>
      </c>
      <c r="F448" s="31" t="s">
        <v>21</v>
      </c>
      <c r="G448" s="1"/>
    </row>
    <row r="449" spans="1:7" ht="34.5" customHeight="1">
      <c r="A449" s="11"/>
      <c r="B449" s="12"/>
      <c r="C449" s="28"/>
      <c r="D449" s="29"/>
      <c r="E449" s="30"/>
      <c r="F449" s="31"/>
      <c r="G449" s="1"/>
    </row>
    <row r="450" spans="1:7" ht="63.75" customHeight="1">
      <c r="A450" s="11">
        <v>5</v>
      </c>
      <c r="B450" s="12" t="s">
        <v>31</v>
      </c>
      <c r="C450" s="13">
        <f>I446</f>
        <v>171950</v>
      </c>
      <c r="D450" s="23">
        <v>15.99</v>
      </c>
      <c r="E450" s="24">
        <f>D450*944</f>
        <v>15094.56</v>
      </c>
      <c r="F450" s="25">
        <f>C450/E450</f>
        <v>11.391521183790717</v>
      </c>
      <c r="G450" s="1"/>
    </row>
    <row r="451" spans="1:7" ht="40.5" customHeight="1">
      <c r="A451" s="11"/>
      <c r="B451" s="12"/>
      <c r="C451" s="13"/>
      <c r="D451" s="41" t="s">
        <v>17</v>
      </c>
      <c r="E451" s="24"/>
      <c r="F451" s="25"/>
      <c r="G451" s="1"/>
    </row>
    <row r="452" spans="1:7" ht="18.75" customHeight="1">
      <c r="A452" s="31">
        <v>6</v>
      </c>
      <c r="B452" s="32" t="s">
        <v>24</v>
      </c>
      <c r="C452" s="33">
        <v>160000</v>
      </c>
      <c r="D452" s="29">
        <f>C452*0.5666/10000</f>
        <v>9.0656</v>
      </c>
      <c r="E452" s="34">
        <f>D452*944</f>
        <v>8557.9264</v>
      </c>
      <c r="F452" s="25">
        <f>C452/E452</f>
        <v>18.696117788533446</v>
      </c>
      <c r="G452" s="1"/>
    </row>
    <row r="453" spans="1:7" ht="46.5" customHeight="1">
      <c r="A453" s="31"/>
      <c r="B453" s="32"/>
      <c r="C453" s="33"/>
      <c r="D453" s="24" t="s">
        <v>17</v>
      </c>
      <c r="E453" s="34"/>
      <c r="F453" s="25"/>
      <c r="G453" s="1"/>
    </row>
    <row r="454" spans="1:7" ht="12.75">
      <c r="A454" s="35" t="s">
        <v>25</v>
      </c>
      <c r="B454" s="35"/>
      <c r="C454" s="35"/>
      <c r="D454" s="35"/>
      <c r="E454" s="35"/>
      <c r="F454" s="35"/>
      <c r="G454" s="1"/>
    </row>
    <row r="460" spans="1:7" ht="12.75">
      <c r="A460" s="1"/>
      <c r="B460" s="2"/>
      <c r="C460" s="3" t="s">
        <v>101</v>
      </c>
      <c r="D460" s="3"/>
      <c r="E460" s="1"/>
      <c r="F460" s="1"/>
      <c r="G460" s="1"/>
    </row>
    <row r="461" spans="1:7" ht="25.5" customHeight="1">
      <c r="A461" s="4" t="s">
        <v>1</v>
      </c>
      <c r="B461" s="4"/>
      <c r="C461" s="4"/>
      <c r="D461" s="4"/>
      <c r="E461" s="4"/>
      <c r="F461" s="4"/>
      <c r="G461" s="1"/>
    </row>
    <row r="462" spans="1:7" ht="51" customHeight="1">
      <c r="A462" s="5" t="s">
        <v>2</v>
      </c>
      <c r="B462" s="5"/>
      <c r="C462" s="5"/>
      <c r="D462" s="5"/>
      <c r="E462" s="5"/>
      <c r="F462" s="5"/>
      <c r="G462" s="6"/>
    </row>
    <row r="463" spans="1:7" ht="12.75">
      <c r="A463" s="1"/>
      <c r="B463" s="2"/>
      <c r="C463" s="3"/>
      <c r="D463" s="1"/>
      <c r="E463" s="1"/>
      <c r="F463" s="1"/>
      <c r="G463" s="1"/>
    </row>
    <row r="464" spans="1:7" ht="12.75">
      <c r="A464" s="7" t="s">
        <v>3</v>
      </c>
      <c r="B464" s="8" t="s">
        <v>4</v>
      </c>
      <c r="C464" s="9" t="s">
        <v>5</v>
      </c>
      <c r="D464" s="10" t="s">
        <v>6</v>
      </c>
      <c r="E464" s="10" t="s">
        <v>7</v>
      </c>
      <c r="F464" s="10" t="s">
        <v>8</v>
      </c>
      <c r="G464" s="1"/>
    </row>
    <row r="465" spans="1:12" ht="41.25" customHeight="1">
      <c r="A465" s="11">
        <v>1</v>
      </c>
      <c r="B465" s="12" t="s">
        <v>9</v>
      </c>
      <c r="C465" s="13">
        <f>I465</f>
        <v>7800</v>
      </c>
      <c r="D465" s="14">
        <v>2995.2</v>
      </c>
      <c r="E465" s="15">
        <f>D465*2.63</f>
        <v>7877.375999999999</v>
      </c>
      <c r="F465" s="16">
        <f>C465/E465</f>
        <v>0.9901774397972117</v>
      </c>
      <c r="G465" s="1"/>
      <c r="H465" s="17"/>
      <c r="I465" s="36">
        <v>7800</v>
      </c>
      <c r="J465" s="37" t="s">
        <v>36</v>
      </c>
      <c r="K465" s="37">
        <v>7578</v>
      </c>
      <c r="L465" s="37">
        <v>1.1</v>
      </c>
    </row>
    <row r="466" spans="1:12" ht="48.75" customHeight="1">
      <c r="A466" s="11"/>
      <c r="B466" s="12"/>
      <c r="C466" s="13"/>
      <c r="D466" s="20" t="s">
        <v>11</v>
      </c>
      <c r="E466" s="15"/>
      <c r="F466" s="16"/>
      <c r="G466" s="1"/>
      <c r="H466" s="17"/>
      <c r="I466" s="26">
        <v>600000</v>
      </c>
      <c r="J466" s="27" t="s">
        <v>27</v>
      </c>
      <c r="K466" s="38">
        <v>80000</v>
      </c>
      <c r="L466" s="27">
        <v>7.5</v>
      </c>
    </row>
    <row r="467" spans="1:12" ht="63.75" customHeight="1">
      <c r="A467" s="39">
        <v>2</v>
      </c>
      <c r="B467" s="12" t="s">
        <v>28</v>
      </c>
      <c r="C467" s="13">
        <v>400000</v>
      </c>
      <c r="D467" s="23">
        <v>92.48</v>
      </c>
      <c r="E467" s="24">
        <f>D467*944</f>
        <v>87301.12000000001</v>
      </c>
      <c r="F467" s="25">
        <f>C467/E467</f>
        <v>4.5818427071726</v>
      </c>
      <c r="G467" s="1"/>
      <c r="H467" s="17"/>
      <c r="I467" s="40" t="s">
        <v>37</v>
      </c>
      <c r="J467" s="27" t="s">
        <v>38</v>
      </c>
      <c r="K467" s="38">
        <v>20686</v>
      </c>
      <c r="L467" s="27">
        <v>94</v>
      </c>
    </row>
    <row r="468" spans="1:12" ht="35.25" customHeight="1">
      <c r="A468" s="39"/>
      <c r="B468" s="12"/>
      <c r="C468" s="13"/>
      <c r="D468" s="23" t="s">
        <v>17</v>
      </c>
      <c r="E468" s="24"/>
      <c r="F468" s="25"/>
      <c r="G468" s="1"/>
      <c r="H468" s="17"/>
      <c r="I468" s="40">
        <v>6110</v>
      </c>
      <c r="J468" s="27" t="s">
        <v>39</v>
      </c>
      <c r="K468" s="27">
        <v>655</v>
      </c>
      <c r="L468" s="27">
        <v>9.3</v>
      </c>
    </row>
    <row r="469" spans="1:12" ht="12.75" customHeight="1">
      <c r="A469" s="11">
        <v>3</v>
      </c>
      <c r="B469" s="12" t="s">
        <v>15</v>
      </c>
      <c r="C469" s="13">
        <v>1953150</v>
      </c>
      <c r="D469" s="23">
        <v>23.91</v>
      </c>
      <c r="E469" s="24">
        <f>D469*944</f>
        <v>22571.04</v>
      </c>
      <c r="F469" s="25">
        <f>C469/E469</f>
        <v>86.53345171511813</v>
      </c>
      <c r="G469" s="1"/>
      <c r="H469" s="17"/>
      <c r="I469" s="26">
        <v>205200</v>
      </c>
      <c r="J469" s="27" t="s">
        <v>29</v>
      </c>
      <c r="K469" s="27">
        <v>13830</v>
      </c>
      <c r="L469" s="27">
        <v>15</v>
      </c>
    </row>
    <row r="470" spans="1:7" ht="12.75">
      <c r="A470" s="11"/>
      <c r="B470" s="12"/>
      <c r="C470" s="13"/>
      <c r="D470" s="23" t="s">
        <v>17</v>
      </c>
      <c r="E470" s="24"/>
      <c r="F470" s="25"/>
      <c r="G470" s="1"/>
    </row>
    <row r="471" spans="1:7" ht="63.75" customHeight="1">
      <c r="A471" s="11">
        <v>4</v>
      </c>
      <c r="B471" s="12" t="s">
        <v>20</v>
      </c>
      <c r="C471" s="28">
        <v>50000</v>
      </c>
      <c r="D471" s="29" t="s">
        <v>21</v>
      </c>
      <c r="E471" s="30" t="s">
        <v>21</v>
      </c>
      <c r="F471" s="31" t="s">
        <v>21</v>
      </c>
      <c r="G471" s="1"/>
    </row>
    <row r="472" spans="1:7" ht="34.5" customHeight="1">
      <c r="A472" s="11"/>
      <c r="B472" s="12"/>
      <c r="C472" s="28"/>
      <c r="D472" s="29"/>
      <c r="E472" s="30"/>
      <c r="F472" s="31"/>
      <c r="G472" s="1"/>
    </row>
    <row r="473" spans="1:7" ht="63.75" customHeight="1">
      <c r="A473" s="11">
        <v>5</v>
      </c>
      <c r="B473" s="12" t="s">
        <v>31</v>
      </c>
      <c r="C473" s="13">
        <f>I469</f>
        <v>205200</v>
      </c>
      <c r="D473" s="23">
        <v>15.99</v>
      </c>
      <c r="E473" s="24">
        <f>D473*944</f>
        <v>15094.56</v>
      </c>
      <c r="F473" s="25">
        <f>C473/E473</f>
        <v>13.594301523197762</v>
      </c>
      <c r="G473" s="1"/>
    </row>
    <row r="474" spans="1:7" ht="40.5" customHeight="1">
      <c r="A474" s="11"/>
      <c r="B474" s="12"/>
      <c r="C474" s="13"/>
      <c r="D474" s="41" t="s">
        <v>17</v>
      </c>
      <c r="E474" s="24"/>
      <c r="F474" s="25"/>
      <c r="G474" s="1"/>
    </row>
    <row r="475" spans="1:7" ht="18.75" customHeight="1">
      <c r="A475" s="31">
        <v>6</v>
      </c>
      <c r="B475" s="32" t="s">
        <v>24</v>
      </c>
      <c r="C475" s="33">
        <v>200000</v>
      </c>
      <c r="D475" s="29">
        <f>C475*0.5666/10000</f>
        <v>11.332</v>
      </c>
      <c r="E475" s="34">
        <f>D475*944</f>
        <v>10697.408000000001</v>
      </c>
      <c r="F475" s="25">
        <f>C475/E475</f>
        <v>18.696117788533446</v>
      </c>
      <c r="G475" s="1"/>
    </row>
    <row r="476" spans="1:7" ht="46.5" customHeight="1">
      <c r="A476" s="31"/>
      <c r="B476" s="32"/>
      <c r="C476" s="33"/>
      <c r="D476" s="24" t="s">
        <v>17</v>
      </c>
      <c r="E476" s="34"/>
      <c r="F476" s="25"/>
      <c r="G476" s="1"/>
    </row>
    <row r="477" spans="1:7" ht="12.75">
      <c r="A477" s="35" t="s">
        <v>25</v>
      </c>
      <c r="B477" s="35"/>
      <c r="C477" s="35"/>
      <c r="D477" s="35"/>
      <c r="E477" s="35"/>
      <c r="F477" s="35"/>
      <c r="G477" s="1"/>
    </row>
    <row r="482" spans="1:7" ht="12.75">
      <c r="A482" s="1"/>
      <c r="B482" s="2"/>
      <c r="C482" s="3" t="s">
        <v>102</v>
      </c>
      <c r="D482" s="3"/>
      <c r="E482" s="1"/>
      <c r="F482" s="1"/>
      <c r="G482" s="1"/>
    </row>
    <row r="483" spans="1:7" ht="25.5" customHeight="1">
      <c r="A483" s="4" t="s">
        <v>1</v>
      </c>
      <c r="B483" s="4"/>
      <c r="C483" s="4"/>
      <c r="D483" s="4"/>
      <c r="E483" s="4"/>
      <c r="F483" s="4"/>
      <c r="G483" s="1"/>
    </row>
    <row r="484" spans="1:7" ht="51" customHeight="1">
      <c r="A484" s="5" t="s">
        <v>2</v>
      </c>
      <c r="B484" s="5"/>
      <c r="C484" s="5"/>
      <c r="D484" s="5"/>
      <c r="E484" s="5"/>
      <c r="F484" s="5"/>
      <c r="G484" s="6"/>
    </row>
    <row r="485" spans="1:7" ht="12.75">
      <c r="A485" s="1"/>
      <c r="B485" s="2"/>
      <c r="C485" s="3"/>
      <c r="D485" s="1"/>
      <c r="E485" s="1"/>
      <c r="F485" s="1"/>
      <c r="G485" s="1"/>
    </row>
    <row r="486" spans="1:7" ht="12.75">
      <c r="A486" s="7" t="s">
        <v>3</v>
      </c>
      <c r="B486" s="8" t="s">
        <v>4</v>
      </c>
      <c r="C486" s="9" t="s">
        <v>5</v>
      </c>
      <c r="D486" s="10" t="s">
        <v>6</v>
      </c>
      <c r="E486" s="10" t="s">
        <v>7</v>
      </c>
      <c r="F486" s="10" t="s">
        <v>8</v>
      </c>
      <c r="G486" s="1"/>
    </row>
    <row r="487" spans="1:12" ht="41.25" customHeight="1">
      <c r="A487" s="11">
        <v>1</v>
      </c>
      <c r="B487" s="12" t="s">
        <v>9</v>
      </c>
      <c r="C487" s="13">
        <f>I487</f>
        <v>7800</v>
      </c>
      <c r="D487" s="14">
        <v>2995.2</v>
      </c>
      <c r="E487" s="15">
        <f>D487*2.63</f>
        <v>7877.375999999999</v>
      </c>
      <c r="F487" s="16">
        <f>C487/E487</f>
        <v>0.9901774397972117</v>
      </c>
      <c r="G487" s="1"/>
      <c r="H487" s="17"/>
      <c r="I487" s="36">
        <v>7800</v>
      </c>
      <c r="J487" s="37" t="s">
        <v>36</v>
      </c>
      <c r="K487" s="37">
        <v>7578</v>
      </c>
      <c r="L487" s="37">
        <v>1.1</v>
      </c>
    </row>
    <row r="488" spans="1:12" ht="48.75" customHeight="1">
      <c r="A488" s="11"/>
      <c r="B488" s="12"/>
      <c r="C488" s="13"/>
      <c r="D488" s="20" t="s">
        <v>11</v>
      </c>
      <c r="E488" s="15"/>
      <c r="F488" s="16"/>
      <c r="G488" s="1"/>
      <c r="H488" s="17"/>
      <c r="I488" s="26">
        <v>600000</v>
      </c>
      <c r="J488" s="27" t="s">
        <v>27</v>
      </c>
      <c r="K488" s="38">
        <v>80000</v>
      </c>
      <c r="L488" s="27">
        <v>7.5</v>
      </c>
    </row>
    <row r="489" spans="1:12" ht="63.75" customHeight="1">
      <c r="A489" s="39">
        <v>2</v>
      </c>
      <c r="B489" s="12" t="s">
        <v>28</v>
      </c>
      <c r="C489" s="13">
        <v>400000</v>
      </c>
      <c r="D489" s="23">
        <v>92.48</v>
      </c>
      <c r="E489" s="24">
        <f>D489*944</f>
        <v>87301.12000000001</v>
      </c>
      <c r="F489" s="25">
        <f>C489/E489</f>
        <v>4.5818427071726</v>
      </c>
      <c r="G489" s="1"/>
      <c r="H489" s="17"/>
      <c r="I489" s="40" t="s">
        <v>37</v>
      </c>
      <c r="J489" s="27" t="s">
        <v>38</v>
      </c>
      <c r="K489" s="38">
        <v>20686</v>
      </c>
      <c r="L489" s="27">
        <v>94</v>
      </c>
    </row>
    <row r="490" spans="1:12" ht="35.25" customHeight="1">
      <c r="A490" s="39"/>
      <c r="B490" s="12"/>
      <c r="C490" s="13"/>
      <c r="D490" s="23" t="s">
        <v>17</v>
      </c>
      <c r="E490" s="24"/>
      <c r="F490" s="25"/>
      <c r="G490" s="1"/>
      <c r="H490" s="17"/>
      <c r="I490" s="40">
        <v>6110</v>
      </c>
      <c r="J490" s="27" t="s">
        <v>39</v>
      </c>
      <c r="K490" s="27">
        <v>655</v>
      </c>
      <c r="L490" s="27">
        <v>9.3</v>
      </c>
    </row>
    <row r="491" spans="1:12" ht="12.75" customHeight="1">
      <c r="A491" s="11">
        <v>3</v>
      </c>
      <c r="B491" s="12" t="s">
        <v>15</v>
      </c>
      <c r="C491" s="13">
        <v>1953150</v>
      </c>
      <c r="D491" s="23">
        <v>23.91</v>
      </c>
      <c r="E491" s="24">
        <f>D491*944</f>
        <v>22571.04</v>
      </c>
      <c r="F491" s="25">
        <f>C491/E491</f>
        <v>86.53345171511813</v>
      </c>
      <c r="G491" s="1"/>
      <c r="H491" s="17"/>
      <c r="I491" s="26">
        <v>205200</v>
      </c>
      <c r="J491" s="27" t="s">
        <v>29</v>
      </c>
      <c r="K491" s="27">
        <v>13830</v>
      </c>
      <c r="L491" s="27">
        <v>15</v>
      </c>
    </row>
    <row r="492" spans="1:7" ht="12.75">
      <c r="A492" s="11"/>
      <c r="B492" s="12"/>
      <c r="C492" s="13"/>
      <c r="D492" s="23" t="s">
        <v>17</v>
      </c>
      <c r="E492" s="24"/>
      <c r="F492" s="25"/>
      <c r="G492" s="1"/>
    </row>
    <row r="493" spans="1:7" ht="63.75" customHeight="1">
      <c r="A493" s="11">
        <v>4</v>
      </c>
      <c r="B493" s="12" t="s">
        <v>20</v>
      </c>
      <c r="C493" s="28">
        <v>50000</v>
      </c>
      <c r="D493" s="29" t="s">
        <v>21</v>
      </c>
      <c r="E493" s="30" t="s">
        <v>21</v>
      </c>
      <c r="F493" s="31" t="s">
        <v>21</v>
      </c>
      <c r="G493" s="1"/>
    </row>
    <row r="494" spans="1:7" ht="34.5" customHeight="1">
      <c r="A494" s="11"/>
      <c r="B494" s="12"/>
      <c r="C494" s="28"/>
      <c r="D494" s="29"/>
      <c r="E494" s="30"/>
      <c r="F494" s="31"/>
      <c r="G494" s="1"/>
    </row>
    <row r="495" spans="1:7" ht="63.75" customHeight="1">
      <c r="A495" s="11">
        <v>5</v>
      </c>
      <c r="B495" s="12" t="s">
        <v>31</v>
      </c>
      <c r="C495" s="13">
        <f>I491</f>
        <v>205200</v>
      </c>
      <c r="D495" s="23">
        <v>15.99</v>
      </c>
      <c r="E495" s="24">
        <f>D495*944</f>
        <v>15094.56</v>
      </c>
      <c r="F495" s="25">
        <f>C495/E495</f>
        <v>13.594301523197762</v>
      </c>
      <c r="G495" s="1"/>
    </row>
    <row r="496" spans="1:7" ht="40.5" customHeight="1">
      <c r="A496" s="11"/>
      <c r="B496" s="12"/>
      <c r="C496" s="13"/>
      <c r="D496" s="41" t="s">
        <v>17</v>
      </c>
      <c r="E496" s="24"/>
      <c r="F496" s="25"/>
      <c r="G496" s="1"/>
    </row>
    <row r="497" spans="1:7" ht="18.75" customHeight="1">
      <c r="A497" s="31">
        <v>6</v>
      </c>
      <c r="B497" s="32" t="s">
        <v>24</v>
      </c>
      <c r="C497" s="33">
        <v>200000</v>
      </c>
      <c r="D497" s="29">
        <f>C497*0.5666/10000</f>
        <v>11.332</v>
      </c>
      <c r="E497" s="34">
        <f>D497*944</f>
        <v>10697.408000000001</v>
      </c>
      <c r="F497" s="25">
        <f>C497/E497</f>
        <v>18.696117788533446</v>
      </c>
      <c r="G497" s="1"/>
    </row>
    <row r="498" spans="1:7" ht="46.5" customHeight="1">
      <c r="A498" s="31"/>
      <c r="B498" s="32"/>
      <c r="C498" s="33"/>
      <c r="D498" s="24" t="s">
        <v>17</v>
      </c>
      <c r="E498" s="34"/>
      <c r="F498" s="25"/>
      <c r="G498" s="1"/>
    </row>
    <row r="499" spans="1:7" ht="12.75">
      <c r="A499" s="35" t="s">
        <v>25</v>
      </c>
      <c r="B499" s="35"/>
      <c r="C499" s="35"/>
      <c r="D499" s="35"/>
      <c r="E499" s="35"/>
      <c r="F499" s="35"/>
      <c r="G499" s="1"/>
    </row>
    <row r="502" spans="1:7" ht="12.75">
      <c r="A502" s="1"/>
      <c r="B502" s="2"/>
      <c r="C502" s="3" t="s">
        <v>103</v>
      </c>
      <c r="D502" s="3"/>
      <c r="E502" s="1"/>
      <c r="F502" s="1"/>
      <c r="G502" s="1"/>
    </row>
    <row r="503" spans="1:7" ht="25.5" customHeight="1">
      <c r="A503" s="4" t="s">
        <v>1</v>
      </c>
      <c r="B503" s="4"/>
      <c r="C503" s="4"/>
      <c r="D503" s="4"/>
      <c r="E503" s="4"/>
      <c r="F503" s="4"/>
      <c r="G503" s="1"/>
    </row>
    <row r="504" spans="1:7" ht="51" customHeight="1">
      <c r="A504" s="5" t="s">
        <v>2</v>
      </c>
      <c r="B504" s="5"/>
      <c r="C504" s="5"/>
      <c r="D504" s="5"/>
      <c r="E504" s="5"/>
      <c r="F504" s="5"/>
      <c r="G504" s="6"/>
    </row>
    <row r="505" spans="1:7" ht="12.75">
      <c r="A505" s="1"/>
      <c r="B505" s="2"/>
      <c r="C505" s="3"/>
      <c r="D505" s="1"/>
      <c r="E505" s="1"/>
      <c r="F505" s="1"/>
      <c r="G505" s="1"/>
    </row>
    <row r="506" spans="1:7" ht="12.75">
      <c r="A506" s="7" t="s">
        <v>3</v>
      </c>
      <c r="B506" s="8" t="s">
        <v>4</v>
      </c>
      <c r="C506" s="9" t="s">
        <v>5</v>
      </c>
      <c r="D506" s="10" t="s">
        <v>6</v>
      </c>
      <c r="E506" s="10" t="s">
        <v>7</v>
      </c>
      <c r="F506" s="10" t="s">
        <v>8</v>
      </c>
      <c r="G506" s="1"/>
    </row>
    <row r="507" spans="1:12" ht="41.25" customHeight="1">
      <c r="A507" s="11">
        <v>1</v>
      </c>
      <c r="B507" s="12" t="s">
        <v>9</v>
      </c>
      <c r="C507" s="13">
        <f>I507</f>
        <v>6600</v>
      </c>
      <c r="D507" s="14">
        <v>2534.4</v>
      </c>
      <c r="E507" s="15">
        <f>D507*2.63</f>
        <v>6665.472</v>
      </c>
      <c r="F507" s="16">
        <f>C507/E507</f>
        <v>0.9901774397972117</v>
      </c>
      <c r="G507" s="1"/>
      <c r="H507" s="17"/>
      <c r="I507" s="36">
        <v>6600</v>
      </c>
      <c r="J507" s="37" t="s">
        <v>10</v>
      </c>
      <c r="K507" s="37">
        <v>6412</v>
      </c>
      <c r="L507" s="37">
        <v>1.1</v>
      </c>
    </row>
    <row r="508" spans="1:12" ht="48.75" customHeight="1">
      <c r="A508" s="11"/>
      <c r="B508" s="12"/>
      <c r="C508" s="13"/>
      <c r="D508" s="20" t="s">
        <v>11</v>
      </c>
      <c r="E508" s="15"/>
      <c r="F508" s="16"/>
      <c r="G508" s="1"/>
      <c r="H508" s="17"/>
      <c r="I508" s="26">
        <v>600000</v>
      </c>
      <c r="J508" s="27" t="s">
        <v>27</v>
      </c>
      <c r="K508" s="38">
        <v>80000</v>
      </c>
      <c r="L508" s="27">
        <v>7.5</v>
      </c>
    </row>
    <row r="509" spans="1:12" ht="63.75" customHeight="1">
      <c r="A509" s="39">
        <v>2</v>
      </c>
      <c r="B509" s="12" t="s">
        <v>28</v>
      </c>
      <c r="C509" s="13">
        <v>400000</v>
      </c>
      <c r="D509" s="23">
        <v>92.48</v>
      </c>
      <c r="E509" s="24">
        <f>D509*944</f>
        <v>87301.12000000001</v>
      </c>
      <c r="F509" s="25">
        <f>C509/E509</f>
        <v>4.5818427071726</v>
      </c>
      <c r="G509" s="1"/>
      <c r="H509" s="17"/>
      <c r="I509" s="40" t="s">
        <v>12</v>
      </c>
      <c r="J509" s="27" t="s">
        <v>13</v>
      </c>
      <c r="K509" s="27" t="s">
        <v>14</v>
      </c>
      <c r="L509" s="27">
        <v>76</v>
      </c>
    </row>
    <row r="510" spans="1:12" ht="35.25" customHeight="1">
      <c r="A510" s="39"/>
      <c r="B510" s="12"/>
      <c r="C510" s="13"/>
      <c r="D510" s="23" t="s">
        <v>17</v>
      </c>
      <c r="E510" s="24"/>
      <c r="F510" s="25"/>
      <c r="G510" s="1"/>
      <c r="H510" s="17"/>
      <c r="I510" s="40">
        <v>5170</v>
      </c>
      <c r="J510" s="27" t="s">
        <v>16</v>
      </c>
      <c r="K510" s="27">
        <v>554.4</v>
      </c>
      <c r="L510" s="27">
        <v>9.3</v>
      </c>
    </row>
    <row r="511" spans="1:12" ht="12.75" customHeight="1">
      <c r="A511" s="11">
        <v>3</v>
      </c>
      <c r="B511" s="12" t="s">
        <v>15</v>
      </c>
      <c r="C511" s="13">
        <v>1616400</v>
      </c>
      <c r="D511" s="23">
        <v>24.5</v>
      </c>
      <c r="E511" s="24">
        <f>D511*944</f>
        <v>23128</v>
      </c>
      <c r="F511" s="25">
        <f>C511/E511</f>
        <v>69.88931165686614</v>
      </c>
      <c r="G511" s="1"/>
      <c r="H511" s="17"/>
      <c r="I511" s="26">
        <v>171950</v>
      </c>
      <c r="J511" s="27" t="s">
        <v>29</v>
      </c>
      <c r="K511" s="27" t="s">
        <v>30</v>
      </c>
      <c r="L511" s="27">
        <v>12</v>
      </c>
    </row>
    <row r="512" spans="1:7" ht="12.75">
      <c r="A512" s="11"/>
      <c r="B512" s="12"/>
      <c r="C512" s="13"/>
      <c r="D512" s="23" t="s">
        <v>17</v>
      </c>
      <c r="E512" s="24"/>
      <c r="F512" s="25"/>
      <c r="G512" s="1"/>
    </row>
    <row r="513" spans="1:7" ht="63.75" customHeight="1">
      <c r="A513" s="11">
        <v>4</v>
      </c>
      <c r="B513" s="12" t="s">
        <v>20</v>
      </c>
      <c r="C513" s="28">
        <v>50000</v>
      </c>
      <c r="D513" s="29" t="s">
        <v>21</v>
      </c>
      <c r="E513" s="30" t="s">
        <v>21</v>
      </c>
      <c r="F513" s="31" t="s">
        <v>21</v>
      </c>
      <c r="G513" s="1"/>
    </row>
    <row r="514" spans="1:7" ht="34.5" customHeight="1">
      <c r="A514" s="11"/>
      <c r="B514" s="12"/>
      <c r="C514" s="28"/>
      <c r="D514" s="29"/>
      <c r="E514" s="30"/>
      <c r="F514" s="31"/>
      <c r="G514" s="1"/>
    </row>
    <row r="515" spans="1:7" ht="63.75" customHeight="1">
      <c r="A515" s="11">
        <v>5</v>
      </c>
      <c r="B515" s="12" t="s">
        <v>31</v>
      </c>
      <c r="C515" s="13">
        <f>I511</f>
        <v>171950</v>
      </c>
      <c r="D515" s="23">
        <v>15.99</v>
      </c>
      <c r="E515" s="24">
        <f>D515*944</f>
        <v>15094.56</v>
      </c>
      <c r="F515" s="25">
        <f>C515/E515</f>
        <v>11.391521183790717</v>
      </c>
      <c r="G515" s="1"/>
    </row>
    <row r="516" spans="1:7" ht="40.5" customHeight="1">
      <c r="A516" s="11"/>
      <c r="B516" s="12"/>
      <c r="C516" s="13"/>
      <c r="D516" s="41" t="s">
        <v>17</v>
      </c>
      <c r="E516" s="24"/>
      <c r="F516" s="25"/>
      <c r="G516" s="1"/>
    </row>
    <row r="517" spans="1:7" ht="18.75" customHeight="1">
      <c r="A517" s="31">
        <v>6</v>
      </c>
      <c r="B517" s="32" t="s">
        <v>24</v>
      </c>
      <c r="C517" s="33">
        <v>160000</v>
      </c>
      <c r="D517" s="29">
        <f>C517*0.5666/10000</f>
        <v>9.0656</v>
      </c>
      <c r="E517" s="34">
        <f>D517*944</f>
        <v>8557.9264</v>
      </c>
      <c r="F517" s="25">
        <f>C517/E517</f>
        <v>18.696117788533446</v>
      </c>
      <c r="G517" s="1"/>
    </row>
    <row r="518" spans="1:7" ht="46.5" customHeight="1">
      <c r="A518" s="31"/>
      <c r="B518" s="32"/>
      <c r="C518" s="33"/>
      <c r="D518" s="24" t="s">
        <v>17</v>
      </c>
      <c r="E518" s="34"/>
      <c r="F518" s="25"/>
      <c r="G518" s="1"/>
    </row>
    <row r="519" spans="1:7" ht="12.75">
      <c r="A519" s="35" t="s">
        <v>25</v>
      </c>
      <c r="B519" s="35"/>
      <c r="C519" s="35"/>
      <c r="D519" s="35"/>
      <c r="E519" s="35"/>
      <c r="F519" s="35"/>
      <c r="G519" s="1"/>
    </row>
    <row r="522" spans="1:7" ht="12.75">
      <c r="A522" s="1"/>
      <c r="B522" s="2"/>
      <c r="C522" s="3" t="s">
        <v>104</v>
      </c>
      <c r="D522" s="3"/>
      <c r="E522" s="1"/>
      <c r="F522" s="1"/>
      <c r="G522" s="1"/>
    </row>
    <row r="523" spans="1:7" ht="25.5" customHeight="1">
      <c r="A523" s="4" t="s">
        <v>1</v>
      </c>
      <c r="B523" s="4"/>
      <c r="C523" s="4"/>
      <c r="D523" s="4"/>
      <c r="E523" s="4"/>
      <c r="F523" s="4"/>
      <c r="G523" s="1"/>
    </row>
    <row r="524" spans="1:7" ht="51" customHeight="1">
      <c r="A524" s="5" t="s">
        <v>2</v>
      </c>
      <c r="B524" s="5"/>
      <c r="C524" s="5"/>
      <c r="D524" s="5"/>
      <c r="E524" s="5"/>
      <c r="F524" s="5"/>
      <c r="G524" s="6"/>
    </row>
    <row r="525" spans="1:7" ht="12.75">
      <c r="A525" s="1"/>
      <c r="B525" s="2"/>
      <c r="C525" s="3"/>
      <c r="D525" s="1"/>
      <c r="E525" s="1"/>
      <c r="F525" s="1"/>
      <c r="G525" s="1"/>
    </row>
    <row r="526" spans="1:7" ht="12.75">
      <c r="A526" s="7" t="s">
        <v>3</v>
      </c>
      <c r="B526" s="8" t="s">
        <v>4</v>
      </c>
      <c r="C526" s="9" t="s">
        <v>5</v>
      </c>
      <c r="D526" s="10" t="s">
        <v>6</v>
      </c>
      <c r="E526" s="10" t="s">
        <v>7</v>
      </c>
      <c r="F526" s="10" t="s">
        <v>8</v>
      </c>
      <c r="G526" s="1"/>
    </row>
    <row r="527" spans="1:12" ht="41.25" customHeight="1">
      <c r="A527" s="11">
        <v>1</v>
      </c>
      <c r="B527" s="12" t="s">
        <v>9</v>
      </c>
      <c r="C527" s="13">
        <f>I527</f>
        <v>6600</v>
      </c>
      <c r="D527" s="14">
        <v>2534.4</v>
      </c>
      <c r="E527" s="15">
        <f>D527*2.63</f>
        <v>6665.472</v>
      </c>
      <c r="F527" s="16">
        <f>C527/E527</f>
        <v>0.9901774397972117</v>
      </c>
      <c r="G527" s="1"/>
      <c r="H527" s="17"/>
      <c r="I527" s="18">
        <v>6600</v>
      </c>
      <c r="J527" s="19" t="s">
        <v>10</v>
      </c>
      <c r="K527" s="19">
        <v>6412</v>
      </c>
      <c r="L527" s="19">
        <v>1.1</v>
      </c>
    </row>
    <row r="528" spans="1:12" ht="48.75" customHeight="1">
      <c r="A528" s="11"/>
      <c r="B528" s="12"/>
      <c r="C528" s="13"/>
      <c r="D528" s="20" t="s">
        <v>11</v>
      </c>
      <c r="E528" s="15"/>
      <c r="F528" s="16"/>
      <c r="G528" s="1"/>
      <c r="H528" s="17"/>
      <c r="I528" s="21" t="s">
        <v>12</v>
      </c>
      <c r="J528" s="22" t="s">
        <v>13</v>
      </c>
      <c r="K528" s="22" t="s">
        <v>14</v>
      </c>
      <c r="L528" s="22">
        <v>76</v>
      </c>
    </row>
    <row r="529" spans="1:12" ht="12.75" customHeight="1">
      <c r="A529" s="11">
        <v>2</v>
      </c>
      <c r="B529" s="12" t="s">
        <v>15</v>
      </c>
      <c r="C529" s="13">
        <v>1616400</v>
      </c>
      <c r="D529" s="23">
        <v>24.5</v>
      </c>
      <c r="E529" s="24">
        <f>D529*944</f>
        <v>23128</v>
      </c>
      <c r="F529" s="25">
        <f>C529/E529</f>
        <v>69.88931165686614</v>
      </c>
      <c r="G529" s="1"/>
      <c r="H529" s="17"/>
      <c r="I529" s="21">
        <v>5170</v>
      </c>
      <c r="J529" s="22" t="s">
        <v>16</v>
      </c>
      <c r="K529" s="22">
        <v>554.4</v>
      </c>
      <c r="L529" s="22">
        <v>9.3</v>
      </c>
    </row>
    <row r="530" spans="1:7" ht="12.75">
      <c r="A530" s="11"/>
      <c r="B530" s="12"/>
      <c r="C530" s="13"/>
      <c r="D530" s="23" t="s">
        <v>17</v>
      </c>
      <c r="E530" s="24"/>
      <c r="F530" s="25"/>
      <c r="G530" s="1"/>
    </row>
    <row r="531" spans="1:7" ht="63.75" customHeight="1">
      <c r="A531" s="11">
        <v>3</v>
      </c>
      <c r="B531" s="12" t="s">
        <v>20</v>
      </c>
      <c r="C531" s="28">
        <v>50000</v>
      </c>
      <c r="D531" s="29" t="s">
        <v>21</v>
      </c>
      <c r="E531" s="30" t="s">
        <v>21</v>
      </c>
      <c r="F531" s="31" t="s">
        <v>21</v>
      </c>
      <c r="G531" s="1"/>
    </row>
    <row r="532" spans="1:7" ht="34.5" customHeight="1">
      <c r="A532" s="11"/>
      <c r="B532" s="12"/>
      <c r="C532" s="28"/>
      <c r="D532" s="29"/>
      <c r="E532" s="30"/>
      <c r="F532" s="31"/>
      <c r="G532" s="1"/>
    </row>
    <row r="533" spans="1:7" ht="18.75" customHeight="1">
      <c r="A533" s="11">
        <v>4</v>
      </c>
      <c r="B533" s="32" t="s">
        <v>24</v>
      </c>
      <c r="C533" s="33">
        <v>160000</v>
      </c>
      <c r="D533" s="29">
        <f>C533*0.5666/10000</f>
        <v>9.0656</v>
      </c>
      <c r="E533" s="34">
        <f>D533*944</f>
        <v>8557.9264</v>
      </c>
      <c r="F533" s="25">
        <f>C533/E533</f>
        <v>18.696117788533446</v>
      </c>
      <c r="G533" s="1"/>
    </row>
    <row r="534" spans="1:7" ht="46.5" customHeight="1">
      <c r="A534" s="11"/>
      <c r="B534" s="32"/>
      <c r="C534" s="33"/>
      <c r="D534" s="24" t="s">
        <v>17</v>
      </c>
      <c r="E534" s="34"/>
      <c r="F534" s="25"/>
      <c r="G534" s="1"/>
    </row>
    <row r="535" spans="1:7" ht="12.75">
      <c r="A535" s="35" t="s">
        <v>25</v>
      </c>
      <c r="B535" s="35"/>
      <c r="C535" s="35"/>
      <c r="D535" s="35"/>
      <c r="E535" s="35"/>
      <c r="F535" s="35"/>
      <c r="G535" s="1"/>
    </row>
    <row r="538" spans="1:7" ht="12.75">
      <c r="A538" s="1"/>
      <c r="B538" s="2"/>
      <c r="C538" s="3" t="s">
        <v>105</v>
      </c>
      <c r="D538" s="3"/>
      <c r="E538" s="1"/>
      <c r="F538" s="1"/>
      <c r="G538" s="1"/>
    </row>
    <row r="539" spans="1:7" ht="25.5" customHeight="1">
      <c r="A539" s="4" t="s">
        <v>1</v>
      </c>
      <c r="B539" s="4"/>
      <c r="C539" s="4"/>
      <c r="D539" s="4"/>
      <c r="E539" s="4"/>
      <c r="F539" s="4"/>
      <c r="G539" s="1"/>
    </row>
    <row r="540" spans="1:7" ht="51" customHeight="1">
      <c r="A540" s="5" t="s">
        <v>2</v>
      </c>
      <c r="B540" s="5"/>
      <c r="C540" s="5"/>
      <c r="D540" s="5"/>
      <c r="E540" s="5"/>
      <c r="F540" s="5"/>
      <c r="G540" s="6"/>
    </row>
    <row r="541" spans="1:7" ht="12.75">
      <c r="A541" s="1"/>
      <c r="B541" s="2"/>
      <c r="C541" s="3"/>
      <c r="D541" s="1"/>
      <c r="E541" s="1"/>
      <c r="F541" s="1"/>
      <c r="G541" s="1"/>
    </row>
    <row r="542" spans="1:7" ht="12.75">
      <c r="A542" s="7" t="s">
        <v>3</v>
      </c>
      <c r="B542" s="8" t="s">
        <v>4</v>
      </c>
      <c r="C542" s="9" t="s">
        <v>5</v>
      </c>
      <c r="D542" s="10" t="s">
        <v>6</v>
      </c>
      <c r="E542" s="10" t="s">
        <v>7</v>
      </c>
      <c r="F542" s="10" t="s">
        <v>8</v>
      </c>
      <c r="G542" s="1"/>
    </row>
    <row r="543" spans="1:12" ht="41.25" customHeight="1">
      <c r="A543" s="11">
        <v>1</v>
      </c>
      <c r="B543" s="12" t="s">
        <v>9</v>
      </c>
      <c r="C543" s="13">
        <f>I543</f>
        <v>7800</v>
      </c>
      <c r="D543" s="14">
        <v>2995.2</v>
      </c>
      <c r="E543" s="15">
        <f>D543*2.63</f>
        <v>7877.375999999999</v>
      </c>
      <c r="F543" s="16">
        <f>C543/E543</f>
        <v>0.9901774397972117</v>
      </c>
      <c r="G543" s="1"/>
      <c r="H543" s="17"/>
      <c r="I543" s="36">
        <v>7800</v>
      </c>
      <c r="J543" s="37" t="s">
        <v>36</v>
      </c>
      <c r="K543" s="37">
        <v>7578</v>
      </c>
      <c r="L543" s="37">
        <v>1.1</v>
      </c>
    </row>
    <row r="544" spans="1:12" ht="48.75" customHeight="1">
      <c r="A544" s="11"/>
      <c r="B544" s="12"/>
      <c r="C544" s="13"/>
      <c r="D544" s="20" t="s">
        <v>11</v>
      </c>
      <c r="E544" s="15"/>
      <c r="F544" s="16"/>
      <c r="G544" s="1"/>
      <c r="H544" s="17"/>
      <c r="I544" s="26">
        <v>600000</v>
      </c>
      <c r="J544" s="27" t="s">
        <v>27</v>
      </c>
      <c r="K544" s="38">
        <v>80000</v>
      </c>
      <c r="L544" s="27">
        <v>7.5</v>
      </c>
    </row>
    <row r="545" spans="1:12" ht="63.75" customHeight="1">
      <c r="A545" s="39">
        <v>2</v>
      </c>
      <c r="B545" s="12" t="s">
        <v>28</v>
      </c>
      <c r="C545" s="13">
        <v>400000</v>
      </c>
      <c r="D545" s="23">
        <v>92.48</v>
      </c>
      <c r="E545" s="24">
        <f>D545*944</f>
        <v>87301.12000000001</v>
      </c>
      <c r="F545" s="25">
        <f>C545/E545</f>
        <v>4.5818427071726</v>
      </c>
      <c r="G545" s="1"/>
      <c r="H545" s="17"/>
      <c r="I545" s="40" t="s">
        <v>37</v>
      </c>
      <c r="J545" s="27" t="s">
        <v>38</v>
      </c>
      <c r="K545" s="38">
        <v>20686</v>
      </c>
      <c r="L545" s="27">
        <v>94</v>
      </c>
    </row>
    <row r="546" spans="1:12" ht="35.25" customHeight="1">
      <c r="A546" s="39"/>
      <c r="B546" s="12"/>
      <c r="C546" s="13"/>
      <c r="D546" s="23" t="s">
        <v>17</v>
      </c>
      <c r="E546" s="24"/>
      <c r="F546" s="25"/>
      <c r="G546" s="1"/>
      <c r="H546" s="17"/>
      <c r="I546" s="40">
        <v>6110</v>
      </c>
      <c r="J546" s="27" t="s">
        <v>39</v>
      </c>
      <c r="K546" s="27">
        <v>655</v>
      </c>
      <c r="L546" s="27">
        <v>9.3</v>
      </c>
    </row>
    <row r="547" spans="1:12" ht="12.75" customHeight="1">
      <c r="A547" s="11">
        <v>3</v>
      </c>
      <c r="B547" s="12" t="s">
        <v>15</v>
      </c>
      <c r="C547" s="13">
        <v>1953150</v>
      </c>
      <c r="D547" s="23">
        <v>23.91</v>
      </c>
      <c r="E547" s="24">
        <f>D547*944</f>
        <v>22571.04</v>
      </c>
      <c r="F547" s="25">
        <f>C547/E547</f>
        <v>86.53345171511813</v>
      </c>
      <c r="G547" s="1"/>
      <c r="H547" s="17"/>
      <c r="I547" s="26">
        <v>205200</v>
      </c>
      <c r="J547" s="27" t="s">
        <v>29</v>
      </c>
      <c r="K547" s="27">
        <v>13830</v>
      </c>
      <c r="L547" s="27">
        <v>15</v>
      </c>
    </row>
    <row r="548" spans="1:7" ht="12.75">
      <c r="A548" s="11"/>
      <c r="B548" s="12"/>
      <c r="C548" s="13"/>
      <c r="D548" s="23" t="s">
        <v>17</v>
      </c>
      <c r="E548" s="24"/>
      <c r="F548" s="25"/>
      <c r="G548" s="1"/>
    </row>
    <row r="549" spans="1:7" ht="63.75" customHeight="1">
      <c r="A549" s="11">
        <v>4</v>
      </c>
      <c r="B549" s="12" t="s">
        <v>20</v>
      </c>
      <c r="C549" s="28">
        <v>50000</v>
      </c>
      <c r="D549" s="29" t="s">
        <v>21</v>
      </c>
      <c r="E549" s="30" t="s">
        <v>21</v>
      </c>
      <c r="F549" s="31" t="s">
        <v>21</v>
      </c>
      <c r="G549" s="1"/>
    </row>
    <row r="550" spans="1:7" ht="34.5" customHeight="1">
      <c r="A550" s="11"/>
      <c r="B550" s="12"/>
      <c r="C550" s="28"/>
      <c r="D550" s="29"/>
      <c r="E550" s="30"/>
      <c r="F550" s="31"/>
      <c r="G550" s="1"/>
    </row>
    <row r="551" spans="1:7" ht="63.75" customHeight="1">
      <c r="A551" s="11">
        <v>5</v>
      </c>
      <c r="B551" s="12" t="s">
        <v>31</v>
      </c>
      <c r="C551" s="13">
        <f>I547</f>
        <v>205200</v>
      </c>
      <c r="D551" s="23">
        <v>15.99</v>
      </c>
      <c r="E551" s="24">
        <f>D551*944</f>
        <v>15094.56</v>
      </c>
      <c r="F551" s="25">
        <f>C551/E551</f>
        <v>13.594301523197762</v>
      </c>
      <c r="G551" s="1"/>
    </row>
    <row r="552" spans="1:7" ht="40.5" customHeight="1">
      <c r="A552" s="11"/>
      <c r="B552" s="12"/>
      <c r="C552" s="13"/>
      <c r="D552" s="41" t="s">
        <v>17</v>
      </c>
      <c r="E552" s="24"/>
      <c r="F552" s="25"/>
      <c r="G552" s="1"/>
    </row>
    <row r="553" spans="1:7" ht="18.75" customHeight="1">
      <c r="A553" s="31">
        <v>6</v>
      </c>
      <c r="B553" s="32" t="s">
        <v>24</v>
      </c>
      <c r="C553" s="33">
        <v>200000</v>
      </c>
      <c r="D553" s="29">
        <f>C553*0.5666/10000</f>
        <v>11.332</v>
      </c>
      <c r="E553" s="34">
        <f>D553*944</f>
        <v>10697.408000000001</v>
      </c>
      <c r="F553" s="25">
        <f>C553/E553</f>
        <v>18.696117788533446</v>
      </c>
      <c r="G553" s="1"/>
    </row>
    <row r="554" spans="1:7" ht="46.5" customHeight="1">
      <c r="A554" s="31"/>
      <c r="B554" s="32"/>
      <c r="C554" s="33"/>
      <c r="D554" s="24" t="s">
        <v>17</v>
      </c>
      <c r="E554" s="34"/>
      <c r="F554" s="25"/>
      <c r="G554" s="1"/>
    </row>
    <row r="555" spans="1:7" ht="12.75">
      <c r="A555" s="35" t="s">
        <v>25</v>
      </c>
      <c r="B555" s="35"/>
      <c r="C555" s="35"/>
      <c r="D555" s="35"/>
      <c r="E555" s="35"/>
      <c r="F555" s="35"/>
      <c r="G555" s="1"/>
    </row>
    <row r="558" spans="1:7" ht="12.75">
      <c r="A558" s="1"/>
      <c r="B558" s="2"/>
      <c r="C558" s="3" t="s">
        <v>106</v>
      </c>
      <c r="D558" s="3"/>
      <c r="E558" s="1"/>
      <c r="F558" s="1"/>
      <c r="G558" s="1"/>
    </row>
    <row r="559" spans="1:7" ht="25.5" customHeight="1">
      <c r="A559" s="4" t="s">
        <v>1</v>
      </c>
      <c r="B559" s="4"/>
      <c r="C559" s="4"/>
      <c r="D559" s="4"/>
      <c r="E559" s="4"/>
      <c r="F559" s="4"/>
      <c r="G559" s="1"/>
    </row>
    <row r="560" spans="1:7" ht="51" customHeight="1">
      <c r="A560" s="5" t="s">
        <v>2</v>
      </c>
      <c r="B560" s="5"/>
      <c r="C560" s="5"/>
      <c r="D560" s="5"/>
      <c r="E560" s="5"/>
      <c r="F560" s="5"/>
      <c r="G560" s="6"/>
    </row>
    <row r="561" spans="1:7" ht="12.75">
      <c r="A561" s="1"/>
      <c r="B561" s="2"/>
      <c r="C561" s="3"/>
      <c r="D561" s="1"/>
      <c r="E561" s="1"/>
      <c r="F561" s="1"/>
      <c r="G561" s="1"/>
    </row>
    <row r="562" spans="1:7" ht="12.75">
      <c r="A562" s="7" t="s">
        <v>3</v>
      </c>
      <c r="B562" s="8" t="s">
        <v>4</v>
      </c>
      <c r="C562" s="9" t="s">
        <v>5</v>
      </c>
      <c r="D562" s="10" t="s">
        <v>6</v>
      </c>
      <c r="E562" s="10" t="s">
        <v>7</v>
      </c>
      <c r="F562" s="10" t="s">
        <v>8</v>
      </c>
      <c r="G562" s="1"/>
    </row>
    <row r="563" spans="1:12" ht="41.25" customHeight="1">
      <c r="A563" s="11">
        <v>1</v>
      </c>
      <c r="B563" s="12" t="s">
        <v>9</v>
      </c>
      <c r="C563" s="13">
        <f>I563</f>
        <v>7800</v>
      </c>
      <c r="D563" s="14">
        <v>2995.2</v>
      </c>
      <c r="E563" s="15">
        <f>D563*2.63</f>
        <v>7877.375999999999</v>
      </c>
      <c r="F563" s="16">
        <f>C563/E563</f>
        <v>0.9901774397972117</v>
      </c>
      <c r="G563" s="1"/>
      <c r="H563" s="17"/>
      <c r="I563" s="36">
        <v>7800</v>
      </c>
      <c r="J563" s="37" t="s">
        <v>36</v>
      </c>
      <c r="K563" s="37">
        <v>7578</v>
      </c>
      <c r="L563" s="37">
        <v>1.1</v>
      </c>
    </row>
    <row r="564" spans="1:12" ht="48.75" customHeight="1">
      <c r="A564" s="11"/>
      <c r="B564" s="12"/>
      <c r="C564" s="13"/>
      <c r="D564" s="20" t="s">
        <v>11</v>
      </c>
      <c r="E564" s="15"/>
      <c r="F564" s="16"/>
      <c r="G564" s="1"/>
      <c r="H564" s="17"/>
      <c r="I564" s="26">
        <v>600000</v>
      </c>
      <c r="J564" s="27" t="s">
        <v>27</v>
      </c>
      <c r="K564" s="38">
        <v>80000</v>
      </c>
      <c r="L564" s="27">
        <v>7.5</v>
      </c>
    </row>
    <row r="565" spans="1:12" ht="63.75" customHeight="1">
      <c r="A565" s="39">
        <v>2</v>
      </c>
      <c r="B565" s="12" t="s">
        <v>28</v>
      </c>
      <c r="C565" s="13">
        <v>400000</v>
      </c>
      <c r="D565" s="23">
        <v>92.48</v>
      </c>
      <c r="E565" s="24">
        <f>D565*944</f>
        <v>87301.12000000001</v>
      </c>
      <c r="F565" s="25">
        <f>C565/E565</f>
        <v>4.5818427071726</v>
      </c>
      <c r="G565" s="1"/>
      <c r="H565" s="17"/>
      <c r="I565" s="40" t="s">
        <v>37</v>
      </c>
      <c r="J565" s="27" t="s">
        <v>38</v>
      </c>
      <c r="K565" s="38">
        <v>20686</v>
      </c>
      <c r="L565" s="27">
        <v>94</v>
      </c>
    </row>
    <row r="566" spans="1:12" ht="35.25" customHeight="1">
      <c r="A566" s="39"/>
      <c r="B566" s="12"/>
      <c r="C566" s="13"/>
      <c r="D566" s="23" t="s">
        <v>17</v>
      </c>
      <c r="E566" s="24"/>
      <c r="F566" s="25"/>
      <c r="G566" s="1"/>
      <c r="H566" s="17"/>
      <c r="I566" s="40">
        <v>6110</v>
      </c>
      <c r="J566" s="27" t="s">
        <v>39</v>
      </c>
      <c r="K566" s="27">
        <v>655</v>
      </c>
      <c r="L566" s="27">
        <v>9.3</v>
      </c>
    </row>
    <row r="567" spans="1:12" ht="12.75" customHeight="1">
      <c r="A567" s="11">
        <v>3</v>
      </c>
      <c r="B567" s="12" t="s">
        <v>15</v>
      </c>
      <c r="C567" s="13">
        <v>1953150</v>
      </c>
      <c r="D567" s="23">
        <v>23.91</v>
      </c>
      <c r="E567" s="24">
        <f>D567*944</f>
        <v>22571.04</v>
      </c>
      <c r="F567" s="25">
        <f>C567/E567</f>
        <v>86.53345171511813</v>
      </c>
      <c r="G567" s="1"/>
      <c r="H567" s="17"/>
      <c r="I567" s="26">
        <v>205200</v>
      </c>
      <c r="J567" s="27" t="s">
        <v>29</v>
      </c>
      <c r="K567" s="27">
        <v>13830</v>
      </c>
      <c r="L567" s="27">
        <v>15</v>
      </c>
    </row>
    <row r="568" spans="1:7" ht="12.75">
      <c r="A568" s="11"/>
      <c r="B568" s="12"/>
      <c r="C568" s="13"/>
      <c r="D568" s="23" t="s">
        <v>17</v>
      </c>
      <c r="E568" s="24"/>
      <c r="F568" s="25"/>
      <c r="G568" s="1"/>
    </row>
    <row r="569" spans="1:7" ht="63.75" customHeight="1">
      <c r="A569" s="11">
        <v>4</v>
      </c>
      <c r="B569" s="12" t="s">
        <v>20</v>
      </c>
      <c r="C569" s="28">
        <v>50000</v>
      </c>
      <c r="D569" s="29" t="s">
        <v>21</v>
      </c>
      <c r="E569" s="30" t="s">
        <v>21</v>
      </c>
      <c r="F569" s="31" t="s">
        <v>21</v>
      </c>
      <c r="G569" s="1"/>
    </row>
    <row r="570" spans="1:7" ht="34.5" customHeight="1">
      <c r="A570" s="11"/>
      <c r="B570" s="12"/>
      <c r="C570" s="28"/>
      <c r="D570" s="29"/>
      <c r="E570" s="30"/>
      <c r="F570" s="31"/>
      <c r="G570" s="1"/>
    </row>
    <row r="571" spans="1:7" ht="63.75" customHeight="1">
      <c r="A571" s="11">
        <v>5</v>
      </c>
      <c r="B571" s="12" t="s">
        <v>31</v>
      </c>
      <c r="C571" s="13">
        <f>I567</f>
        <v>205200</v>
      </c>
      <c r="D571" s="23">
        <v>15.99</v>
      </c>
      <c r="E571" s="24">
        <f>D571*944</f>
        <v>15094.56</v>
      </c>
      <c r="F571" s="25">
        <f>C571/E571</f>
        <v>13.594301523197762</v>
      </c>
      <c r="G571" s="1"/>
    </row>
    <row r="572" spans="1:7" ht="40.5" customHeight="1">
      <c r="A572" s="11"/>
      <c r="B572" s="12"/>
      <c r="C572" s="13"/>
      <c r="D572" s="41" t="s">
        <v>17</v>
      </c>
      <c r="E572" s="24"/>
      <c r="F572" s="25"/>
      <c r="G572" s="1"/>
    </row>
    <row r="573" spans="1:7" ht="18.75" customHeight="1">
      <c r="A573" s="31">
        <v>6</v>
      </c>
      <c r="B573" s="32" t="s">
        <v>24</v>
      </c>
      <c r="C573" s="33">
        <v>200000</v>
      </c>
      <c r="D573" s="29">
        <f>C573*0.5666/10000</f>
        <v>11.332</v>
      </c>
      <c r="E573" s="34">
        <f>D573*944</f>
        <v>10697.408000000001</v>
      </c>
      <c r="F573" s="25">
        <f>C573/E573</f>
        <v>18.696117788533446</v>
      </c>
      <c r="G573" s="1"/>
    </row>
    <row r="574" spans="1:7" ht="46.5" customHeight="1">
      <c r="A574" s="31"/>
      <c r="B574" s="32"/>
      <c r="C574" s="33"/>
      <c r="D574" s="24" t="s">
        <v>17</v>
      </c>
      <c r="E574" s="34"/>
      <c r="F574" s="25"/>
      <c r="G574" s="1"/>
    </row>
    <row r="575" spans="1:7" ht="12.75">
      <c r="A575" s="35" t="s">
        <v>25</v>
      </c>
      <c r="B575" s="35"/>
      <c r="C575" s="35"/>
      <c r="D575" s="35"/>
      <c r="E575" s="35"/>
      <c r="F575" s="35"/>
      <c r="G575" s="1"/>
    </row>
    <row r="578" spans="1:7" ht="12.75">
      <c r="A578" s="1"/>
      <c r="B578" s="2"/>
      <c r="C578" s="3" t="s">
        <v>107</v>
      </c>
      <c r="D578" s="3"/>
      <c r="E578" s="1"/>
      <c r="F578" s="1"/>
      <c r="G578" s="1"/>
    </row>
    <row r="579" spans="1:7" ht="25.5" customHeight="1">
      <c r="A579" s="4" t="s">
        <v>1</v>
      </c>
      <c r="B579" s="4"/>
      <c r="C579" s="4"/>
      <c r="D579" s="4"/>
      <c r="E579" s="4"/>
      <c r="F579" s="4"/>
      <c r="G579" s="1"/>
    </row>
    <row r="580" spans="1:7" ht="51" customHeight="1">
      <c r="A580" s="5" t="s">
        <v>2</v>
      </c>
      <c r="B580" s="5"/>
      <c r="C580" s="5"/>
      <c r="D580" s="5"/>
      <c r="E580" s="5"/>
      <c r="F580" s="5"/>
      <c r="G580" s="6"/>
    </row>
    <row r="581" spans="1:7" ht="12.75">
      <c r="A581" s="1"/>
      <c r="B581" s="2"/>
      <c r="C581" s="3"/>
      <c r="D581" s="1"/>
      <c r="E581" s="1"/>
      <c r="F581" s="1"/>
      <c r="G581" s="1"/>
    </row>
    <row r="582" spans="1:7" ht="12.75">
      <c r="A582" s="7" t="s">
        <v>3</v>
      </c>
      <c r="B582" s="8" t="s">
        <v>4</v>
      </c>
      <c r="C582" s="9" t="s">
        <v>5</v>
      </c>
      <c r="D582" s="10" t="s">
        <v>6</v>
      </c>
      <c r="E582" s="10" t="s">
        <v>7</v>
      </c>
      <c r="F582" s="10" t="s">
        <v>8</v>
      </c>
      <c r="G582" s="1"/>
    </row>
    <row r="583" spans="1:12" ht="41.25" customHeight="1">
      <c r="A583" s="11">
        <v>1</v>
      </c>
      <c r="B583" s="12" t="s">
        <v>9</v>
      </c>
      <c r="C583" s="13">
        <f>I583</f>
        <v>3300</v>
      </c>
      <c r="D583" s="14">
        <v>1267.2</v>
      </c>
      <c r="E583" s="15">
        <f>D583*2.63</f>
        <v>3332.736</v>
      </c>
      <c r="F583" s="16">
        <f>C583/E583</f>
        <v>0.9901774397972117</v>
      </c>
      <c r="G583" s="1"/>
      <c r="H583" s="17"/>
      <c r="I583" s="36">
        <v>3300</v>
      </c>
      <c r="J583" s="37" t="s">
        <v>108</v>
      </c>
      <c r="K583" s="37">
        <v>3206</v>
      </c>
      <c r="L583" s="37">
        <v>1.1</v>
      </c>
    </row>
    <row r="584" spans="1:12" ht="48.75" customHeight="1">
      <c r="A584" s="11"/>
      <c r="B584" s="12"/>
      <c r="C584" s="13"/>
      <c r="D584" s="20" t="s">
        <v>11</v>
      </c>
      <c r="E584" s="15"/>
      <c r="F584" s="16"/>
      <c r="G584" s="1"/>
      <c r="H584" s="17"/>
      <c r="I584" s="26">
        <v>600000</v>
      </c>
      <c r="J584" s="27" t="s">
        <v>51</v>
      </c>
      <c r="K584" s="38">
        <v>40000</v>
      </c>
      <c r="L584" s="27">
        <v>15</v>
      </c>
    </row>
    <row r="585" spans="1:12" ht="63.75" customHeight="1">
      <c r="A585" s="39">
        <v>2</v>
      </c>
      <c r="B585" s="12" t="s">
        <v>28</v>
      </c>
      <c r="C585" s="13">
        <v>400000</v>
      </c>
      <c r="D585" s="23">
        <v>46.24</v>
      </c>
      <c r="E585" s="24">
        <f>D585*944</f>
        <v>43650.560000000005</v>
      </c>
      <c r="F585" s="25">
        <f>C585/E585</f>
        <v>9.1636854143452</v>
      </c>
      <c r="G585" s="1"/>
      <c r="H585" s="17"/>
      <c r="I585" s="26">
        <v>808200</v>
      </c>
      <c r="J585" s="27" t="s">
        <v>109</v>
      </c>
      <c r="K585" s="27">
        <v>10164</v>
      </c>
      <c r="L585" s="27">
        <v>79.5</v>
      </c>
    </row>
    <row r="586" spans="1:12" ht="35.25" customHeight="1">
      <c r="A586" s="39"/>
      <c r="B586" s="12"/>
      <c r="C586" s="13"/>
      <c r="D586" s="23" t="s">
        <v>17</v>
      </c>
      <c r="E586" s="24"/>
      <c r="F586" s="25"/>
      <c r="G586" s="1"/>
      <c r="H586" s="17"/>
      <c r="I586" s="40">
        <v>2585</v>
      </c>
      <c r="J586" s="27" t="s">
        <v>110</v>
      </c>
      <c r="K586" s="27">
        <v>277</v>
      </c>
      <c r="L586" s="27">
        <v>9.3</v>
      </c>
    </row>
    <row r="587" spans="1:12" ht="12.75" customHeight="1">
      <c r="A587" s="11">
        <v>3</v>
      </c>
      <c r="B587" s="12" t="s">
        <v>15</v>
      </c>
      <c r="C587" s="13">
        <v>808200</v>
      </c>
      <c r="D587" s="23">
        <v>11.75</v>
      </c>
      <c r="E587" s="24">
        <f>D587*944</f>
        <v>11092</v>
      </c>
      <c r="F587" s="25">
        <f>C587/E587</f>
        <v>72.86332491886044</v>
      </c>
      <c r="G587" s="1"/>
      <c r="H587" s="17"/>
      <c r="I587" s="26">
        <v>101080</v>
      </c>
      <c r="J587" s="27" t="s">
        <v>111</v>
      </c>
      <c r="K587" s="27">
        <v>6776</v>
      </c>
      <c r="L587" s="27">
        <v>15</v>
      </c>
    </row>
    <row r="588" spans="1:7" ht="12.75">
      <c r="A588" s="11"/>
      <c r="B588" s="12"/>
      <c r="C588" s="13"/>
      <c r="D588" s="23" t="s">
        <v>17</v>
      </c>
      <c r="E588" s="24"/>
      <c r="F588" s="25"/>
      <c r="G588" s="1"/>
    </row>
    <row r="589" spans="1:7" ht="63.75" customHeight="1">
      <c r="A589" s="11">
        <v>4</v>
      </c>
      <c r="B589" s="12" t="s">
        <v>20</v>
      </c>
      <c r="C589" s="28">
        <v>50000</v>
      </c>
      <c r="D589" s="29" t="s">
        <v>21</v>
      </c>
      <c r="E589" s="30" t="s">
        <v>21</v>
      </c>
      <c r="F589" s="31" t="s">
        <v>21</v>
      </c>
      <c r="G589" s="1"/>
    </row>
    <row r="590" spans="1:7" ht="34.5" customHeight="1">
      <c r="A590" s="11"/>
      <c r="B590" s="12"/>
      <c r="C590" s="28"/>
      <c r="D590" s="29"/>
      <c r="E590" s="30"/>
      <c r="F590" s="31"/>
      <c r="G590" s="1"/>
    </row>
    <row r="591" spans="1:7" ht="63.75" customHeight="1">
      <c r="A591" s="11">
        <v>5</v>
      </c>
      <c r="B591" s="12" t="s">
        <v>31</v>
      </c>
      <c r="C591" s="13">
        <f>I587</f>
        <v>101080</v>
      </c>
      <c r="D591" s="23">
        <v>7.8</v>
      </c>
      <c r="E591" s="24">
        <f>D591*944</f>
        <v>7363.2</v>
      </c>
      <c r="F591" s="25">
        <f>C591/E591</f>
        <v>13.727727075184703</v>
      </c>
      <c r="G591" s="1"/>
    </row>
    <row r="592" spans="1:7" ht="40.5" customHeight="1">
      <c r="A592" s="11"/>
      <c r="B592" s="12"/>
      <c r="C592" s="13"/>
      <c r="D592" s="41" t="s">
        <v>17</v>
      </c>
      <c r="E592" s="24"/>
      <c r="F592" s="25"/>
      <c r="G592" s="1"/>
    </row>
    <row r="593" spans="1:7" ht="18.75" customHeight="1">
      <c r="A593" s="31">
        <v>6</v>
      </c>
      <c r="B593" s="32" t="s">
        <v>24</v>
      </c>
      <c r="C593" s="33">
        <v>80000</v>
      </c>
      <c r="D593" s="29">
        <f>C593*0.5666/10000</f>
        <v>4.5328</v>
      </c>
      <c r="E593" s="34">
        <f>D593*944</f>
        <v>4278.9632</v>
      </c>
      <c r="F593" s="25">
        <f>C593/E593</f>
        <v>18.696117788533446</v>
      </c>
      <c r="G593" s="1"/>
    </row>
    <row r="594" spans="1:7" ht="46.5" customHeight="1">
      <c r="A594" s="31"/>
      <c r="B594" s="32"/>
      <c r="C594" s="33"/>
      <c r="D594" s="24" t="s">
        <v>17</v>
      </c>
      <c r="E594" s="34"/>
      <c r="F594" s="25"/>
      <c r="G594" s="1"/>
    </row>
    <row r="595" spans="1:7" ht="12.75">
      <c r="A595" s="35" t="s">
        <v>25</v>
      </c>
      <c r="B595" s="35"/>
      <c r="C595" s="35"/>
      <c r="D595" s="35"/>
      <c r="E595" s="35"/>
      <c r="F595" s="35"/>
      <c r="G595" s="1"/>
    </row>
    <row r="598" spans="1:7" ht="12.75">
      <c r="A598" s="1"/>
      <c r="B598" s="2"/>
      <c r="C598" s="3" t="s">
        <v>112</v>
      </c>
      <c r="D598" s="3"/>
      <c r="E598" s="1"/>
      <c r="F598" s="1"/>
      <c r="G598" s="1"/>
    </row>
    <row r="599" spans="1:7" ht="25.5" customHeight="1">
      <c r="A599" s="4" t="s">
        <v>1</v>
      </c>
      <c r="B599" s="4"/>
      <c r="C599" s="4"/>
      <c r="D599" s="4"/>
      <c r="E599" s="4"/>
      <c r="F599" s="4"/>
      <c r="G599" s="1"/>
    </row>
    <row r="600" spans="1:7" ht="51" customHeight="1">
      <c r="A600" s="5" t="s">
        <v>2</v>
      </c>
      <c r="B600" s="5"/>
      <c r="C600" s="5"/>
      <c r="D600" s="5"/>
      <c r="E600" s="5"/>
      <c r="F600" s="5"/>
      <c r="G600" s="6"/>
    </row>
    <row r="601" spans="1:7" ht="12.75">
      <c r="A601" s="1"/>
      <c r="B601" s="2"/>
      <c r="C601" s="3"/>
      <c r="D601" s="1"/>
      <c r="E601" s="1"/>
      <c r="F601" s="1"/>
      <c r="G601" s="1"/>
    </row>
    <row r="602" spans="1:7" ht="12.75">
      <c r="A602" s="7" t="s">
        <v>3</v>
      </c>
      <c r="B602" s="8" t="s">
        <v>4</v>
      </c>
      <c r="C602" s="9" t="s">
        <v>5</v>
      </c>
      <c r="D602" s="10" t="s">
        <v>6</v>
      </c>
      <c r="E602" s="10" t="s">
        <v>7</v>
      </c>
      <c r="F602" s="10" t="s">
        <v>8</v>
      </c>
      <c r="G602" s="1"/>
    </row>
    <row r="603" spans="1:12" ht="41.25" customHeight="1">
      <c r="A603" s="11">
        <v>1</v>
      </c>
      <c r="B603" s="12" t="s">
        <v>9</v>
      </c>
      <c r="C603" s="13">
        <f>I603</f>
        <v>6600</v>
      </c>
      <c r="D603" s="14">
        <v>2534.4</v>
      </c>
      <c r="E603" s="15">
        <f>D603*2.63</f>
        <v>6665.472</v>
      </c>
      <c r="F603" s="16">
        <f>C603/E603</f>
        <v>0.9901774397972117</v>
      </c>
      <c r="G603" s="1"/>
      <c r="H603" s="17"/>
      <c r="I603" s="36">
        <v>6600</v>
      </c>
      <c r="J603" s="37" t="s">
        <v>10</v>
      </c>
      <c r="K603" s="37">
        <v>6412</v>
      </c>
      <c r="L603" s="37">
        <v>1.1</v>
      </c>
    </row>
    <row r="604" spans="1:12" ht="48.75" customHeight="1">
      <c r="A604" s="11"/>
      <c r="B604" s="12"/>
      <c r="C604" s="13"/>
      <c r="D604" s="20" t="s">
        <v>11</v>
      </c>
      <c r="E604" s="15"/>
      <c r="F604" s="16"/>
      <c r="G604" s="1"/>
      <c r="H604" s="17"/>
      <c r="I604" s="26">
        <v>600000</v>
      </c>
      <c r="J604" s="27" t="s">
        <v>27</v>
      </c>
      <c r="K604" s="38">
        <v>80000</v>
      </c>
      <c r="L604" s="27">
        <v>7.5</v>
      </c>
    </row>
    <row r="605" spans="1:12" ht="63.75" customHeight="1">
      <c r="A605" s="39">
        <v>2</v>
      </c>
      <c r="B605" s="12" t="s">
        <v>28</v>
      </c>
      <c r="C605" s="13">
        <v>400000</v>
      </c>
      <c r="D605" s="23">
        <v>92.48</v>
      </c>
      <c r="E605" s="24">
        <f>D605*944</f>
        <v>87301.12000000001</v>
      </c>
      <c r="F605" s="25">
        <f>C605/E605</f>
        <v>4.5818427071726</v>
      </c>
      <c r="G605" s="1"/>
      <c r="H605" s="17"/>
      <c r="I605" s="40" t="s">
        <v>12</v>
      </c>
      <c r="J605" s="27" t="s">
        <v>13</v>
      </c>
      <c r="K605" s="27" t="s">
        <v>14</v>
      </c>
      <c r="L605" s="27">
        <v>76</v>
      </c>
    </row>
    <row r="606" spans="1:12" ht="35.25" customHeight="1">
      <c r="A606" s="39"/>
      <c r="B606" s="12"/>
      <c r="C606" s="13"/>
      <c r="D606" s="23" t="s">
        <v>17</v>
      </c>
      <c r="E606" s="24"/>
      <c r="F606" s="25"/>
      <c r="G606" s="1"/>
      <c r="H606" s="17"/>
      <c r="I606" s="40">
        <v>5170</v>
      </c>
      <c r="J606" s="27" t="s">
        <v>16</v>
      </c>
      <c r="K606" s="27">
        <v>554.4</v>
      </c>
      <c r="L606" s="27">
        <v>9.3</v>
      </c>
    </row>
    <row r="607" spans="1:12" ht="12.75" customHeight="1">
      <c r="A607" s="11">
        <v>3</v>
      </c>
      <c r="B607" s="12" t="s">
        <v>15</v>
      </c>
      <c r="C607" s="13">
        <v>1616400</v>
      </c>
      <c r="D607" s="23">
        <v>24.5</v>
      </c>
      <c r="E607" s="24">
        <f>D607*944</f>
        <v>23128</v>
      </c>
      <c r="F607" s="25">
        <f>C607/E607</f>
        <v>69.88931165686614</v>
      </c>
      <c r="G607" s="1"/>
      <c r="H607" s="17"/>
      <c r="I607" s="26">
        <v>171950</v>
      </c>
      <c r="J607" s="27" t="s">
        <v>29</v>
      </c>
      <c r="K607" s="27" t="s">
        <v>30</v>
      </c>
      <c r="L607" s="27">
        <v>12</v>
      </c>
    </row>
    <row r="608" spans="1:7" ht="12.75">
      <c r="A608" s="11"/>
      <c r="B608" s="12"/>
      <c r="C608" s="13"/>
      <c r="D608" s="23" t="s">
        <v>17</v>
      </c>
      <c r="E608" s="24"/>
      <c r="F608" s="25"/>
      <c r="G608" s="1"/>
    </row>
    <row r="609" spans="1:7" ht="63.75" customHeight="1">
      <c r="A609" s="11">
        <v>4</v>
      </c>
      <c r="B609" s="12" t="s">
        <v>20</v>
      </c>
      <c r="C609" s="28">
        <v>50000</v>
      </c>
      <c r="D609" s="29" t="s">
        <v>21</v>
      </c>
      <c r="E609" s="30" t="s">
        <v>21</v>
      </c>
      <c r="F609" s="31" t="s">
        <v>21</v>
      </c>
      <c r="G609" s="1"/>
    </row>
    <row r="610" spans="1:7" ht="34.5" customHeight="1">
      <c r="A610" s="11"/>
      <c r="B610" s="12"/>
      <c r="C610" s="28"/>
      <c r="D610" s="29"/>
      <c r="E610" s="30"/>
      <c r="F610" s="31"/>
      <c r="G610" s="1"/>
    </row>
    <row r="611" spans="1:7" ht="63.75" customHeight="1">
      <c r="A611" s="11">
        <v>5</v>
      </c>
      <c r="B611" s="12" t="s">
        <v>31</v>
      </c>
      <c r="C611" s="13">
        <f>I607</f>
        <v>171950</v>
      </c>
      <c r="D611" s="23">
        <v>15.99</v>
      </c>
      <c r="E611" s="24">
        <f>D611*944</f>
        <v>15094.56</v>
      </c>
      <c r="F611" s="25">
        <f>C611/E611</f>
        <v>11.391521183790717</v>
      </c>
      <c r="G611" s="1"/>
    </row>
    <row r="612" spans="1:7" ht="40.5" customHeight="1">
      <c r="A612" s="11"/>
      <c r="B612" s="12"/>
      <c r="C612" s="13"/>
      <c r="D612" s="41" t="s">
        <v>17</v>
      </c>
      <c r="E612" s="24"/>
      <c r="F612" s="25"/>
      <c r="G612" s="1"/>
    </row>
    <row r="613" spans="1:7" ht="18.75" customHeight="1">
      <c r="A613" s="31">
        <v>6</v>
      </c>
      <c r="B613" s="32" t="s">
        <v>24</v>
      </c>
      <c r="C613" s="33">
        <v>160000</v>
      </c>
      <c r="D613" s="29">
        <f>C613*0.5666/10000</f>
        <v>9.0656</v>
      </c>
      <c r="E613" s="34">
        <f>D613*944</f>
        <v>8557.9264</v>
      </c>
      <c r="F613" s="25">
        <f>C613/E613</f>
        <v>18.696117788533446</v>
      </c>
      <c r="G613" s="1"/>
    </row>
    <row r="614" spans="1:7" ht="46.5" customHeight="1">
      <c r="A614" s="31"/>
      <c r="B614" s="32"/>
      <c r="C614" s="33"/>
      <c r="D614" s="24" t="s">
        <v>17</v>
      </c>
      <c r="E614" s="34"/>
      <c r="F614" s="25"/>
      <c r="G614" s="1"/>
    </row>
    <row r="615" spans="1:7" ht="12.75">
      <c r="A615" s="35" t="s">
        <v>25</v>
      </c>
      <c r="B615" s="35"/>
      <c r="C615" s="35"/>
      <c r="D615" s="35"/>
      <c r="E615" s="35"/>
      <c r="F615" s="35"/>
      <c r="G615" s="1"/>
    </row>
    <row r="618" spans="1:7" ht="12.75">
      <c r="A618" s="1"/>
      <c r="B618" s="2"/>
      <c r="C618" s="3" t="s">
        <v>113</v>
      </c>
      <c r="D618" s="3"/>
      <c r="E618" s="1"/>
      <c r="F618" s="1"/>
      <c r="G618" s="1"/>
    </row>
    <row r="619" spans="1:7" ht="25.5" customHeight="1">
      <c r="A619" s="4" t="s">
        <v>1</v>
      </c>
      <c r="B619" s="4"/>
      <c r="C619" s="4"/>
      <c r="D619" s="4"/>
      <c r="E619" s="4"/>
      <c r="F619" s="4"/>
      <c r="G619" s="1"/>
    </row>
    <row r="620" spans="1:7" ht="51" customHeight="1">
      <c r="A620" s="5" t="s">
        <v>2</v>
      </c>
      <c r="B620" s="5"/>
      <c r="C620" s="5"/>
      <c r="D620" s="5"/>
      <c r="E620" s="5"/>
      <c r="F620" s="5"/>
      <c r="G620" s="6"/>
    </row>
    <row r="621" spans="1:7" ht="12.75">
      <c r="A621" s="1"/>
      <c r="B621" s="2"/>
      <c r="C621" s="3"/>
      <c r="D621" s="1"/>
      <c r="E621" s="1"/>
      <c r="F621" s="1"/>
      <c r="G621" s="1"/>
    </row>
    <row r="622" spans="1:7" ht="12.75">
      <c r="A622" s="7" t="s">
        <v>3</v>
      </c>
      <c r="B622" s="8" t="s">
        <v>4</v>
      </c>
      <c r="C622" s="9" t="s">
        <v>5</v>
      </c>
      <c r="D622" s="10" t="s">
        <v>6</v>
      </c>
      <c r="E622" s="10" t="s">
        <v>7</v>
      </c>
      <c r="F622" s="10" t="s">
        <v>8</v>
      </c>
      <c r="G622" s="1"/>
    </row>
    <row r="623" spans="1:12" ht="41.25" customHeight="1">
      <c r="A623" s="11">
        <v>1</v>
      </c>
      <c r="B623" s="12" t="s">
        <v>9</v>
      </c>
      <c r="C623" s="13">
        <f>I623</f>
        <v>7800</v>
      </c>
      <c r="D623" s="14">
        <v>2995.2</v>
      </c>
      <c r="E623" s="15">
        <f>D623*2.63</f>
        <v>7877.375999999999</v>
      </c>
      <c r="F623" s="16">
        <f>C623/E623</f>
        <v>0.9901774397972117</v>
      </c>
      <c r="G623" s="1"/>
      <c r="H623" s="17"/>
      <c r="I623" s="18">
        <v>7800</v>
      </c>
      <c r="J623" s="19" t="s">
        <v>36</v>
      </c>
      <c r="K623" s="19">
        <v>7578</v>
      </c>
      <c r="L623" s="19">
        <v>1.1</v>
      </c>
    </row>
    <row r="624" spans="1:12" ht="48.75" customHeight="1">
      <c r="A624" s="11"/>
      <c r="B624" s="12"/>
      <c r="C624" s="13"/>
      <c r="D624" s="20" t="s">
        <v>11</v>
      </c>
      <c r="E624" s="15"/>
      <c r="F624" s="16"/>
      <c r="G624" s="1"/>
      <c r="H624" s="17"/>
      <c r="I624" s="21" t="s">
        <v>37</v>
      </c>
      <c r="J624" s="22" t="s">
        <v>38</v>
      </c>
      <c r="K624" s="48">
        <v>20686</v>
      </c>
      <c r="L624" s="22">
        <v>94</v>
      </c>
    </row>
    <row r="625" spans="1:12" ht="12.75" customHeight="1">
      <c r="A625" s="11">
        <v>2</v>
      </c>
      <c r="B625" s="12" t="s">
        <v>15</v>
      </c>
      <c r="C625" s="13">
        <v>1953150</v>
      </c>
      <c r="D625" s="23">
        <v>23.91</v>
      </c>
      <c r="E625" s="24">
        <f>D625*944</f>
        <v>22571.04</v>
      </c>
      <c r="F625" s="25">
        <f>C625/E625</f>
        <v>86.53345171511813</v>
      </c>
      <c r="G625" s="1"/>
      <c r="H625" s="17"/>
      <c r="I625" s="21">
        <v>6110</v>
      </c>
      <c r="J625" s="22" t="s">
        <v>39</v>
      </c>
      <c r="K625" s="22">
        <v>655</v>
      </c>
      <c r="L625" s="22">
        <v>9.3</v>
      </c>
    </row>
    <row r="626" spans="1:7" ht="12.75">
      <c r="A626" s="11"/>
      <c r="B626" s="12"/>
      <c r="C626" s="13"/>
      <c r="D626" s="23" t="s">
        <v>17</v>
      </c>
      <c r="E626" s="24"/>
      <c r="F626" s="25"/>
      <c r="G626" s="1"/>
    </row>
    <row r="627" spans="1:7" ht="63.75" customHeight="1">
      <c r="A627" s="11">
        <v>3</v>
      </c>
      <c r="B627" s="12" t="s">
        <v>20</v>
      </c>
      <c r="C627" s="28">
        <v>50000</v>
      </c>
      <c r="D627" s="29" t="s">
        <v>21</v>
      </c>
      <c r="E627" s="30" t="s">
        <v>21</v>
      </c>
      <c r="F627" s="31" t="s">
        <v>21</v>
      </c>
      <c r="G627" s="1"/>
    </row>
    <row r="628" spans="1:7" ht="34.5" customHeight="1">
      <c r="A628" s="11"/>
      <c r="B628" s="12"/>
      <c r="C628" s="28"/>
      <c r="D628" s="29"/>
      <c r="E628" s="30"/>
      <c r="F628" s="31"/>
      <c r="G628" s="1"/>
    </row>
    <row r="629" spans="1:7" ht="18.75" customHeight="1">
      <c r="A629" s="11">
        <v>4</v>
      </c>
      <c r="B629" s="32" t="s">
        <v>24</v>
      </c>
      <c r="C629" s="33">
        <v>200000</v>
      </c>
      <c r="D629" s="29">
        <f>C629*0.5666/10000</f>
        <v>11.332</v>
      </c>
      <c r="E629" s="34">
        <f>D629*944</f>
        <v>10697.408000000001</v>
      </c>
      <c r="F629" s="25">
        <f>C629/E629</f>
        <v>18.696117788533446</v>
      </c>
      <c r="G629" s="1"/>
    </row>
    <row r="630" spans="1:7" ht="46.5" customHeight="1">
      <c r="A630" s="11"/>
      <c r="B630" s="32"/>
      <c r="C630" s="33"/>
      <c r="D630" s="24" t="s">
        <v>17</v>
      </c>
      <c r="E630" s="34"/>
      <c r="F630" s="25"/>
      <c r="G630" s="1"/>
    </row>
    <row r="631" spans="1:7" ht="12.75">
      <c r="A631" s="35" t="s">
        <v>25</v>
      </c>
      <c r="B631" s="35"/>
      <c r="C631" s="35"/>
      <c r="D631" s="35"/>
      <c r="E631" s="35"/>
      <c r="F631" s="35"/>
      <c r="G631" s="1"/>
    </row>
    <row r="634" spans="1:7" ht="12.75">
      <c r="A634" s="1"/>
      <c r="B634" s="2"/>
      <c r="C634" s="3" t="s">
        <v>114</v>
      </c>
      <c r="D634" s="3"/>
      <c r="E634" s="1"/>
      <c r="F634" s="1"/>
      <c r="G634" s="1"/>
    </row>
    <row r="635" spans="1:7" ht="25.5" customHeight="1">
      <c r="A635" s="4" t="s">
        <v>1</v>
      </c>
      <c r="B635" s="4"/>
      <c r="C635" s="4"/>
      <c r="D635" s="4"/>
      <c r="E635" s="4"/>
      <c r="F635" s="4"/>
      <c r="G635" s="1"/>
    </row>
    <row r="636" spans="1:7" ht="51" customHeight="1">
      <c r="A636" s="5" t="s">
        <v>2</v>
      </c>
      <c r="B636" s="5"/>
      <c r="C636" s="5"/>
      <c r="D636" s="5"/>
      <c r="E636" s="5"/>
      <c r="F636" s="5"/>
      <c r="G636" s="6"/>
    </row>
    <row r="637" spans="1:7" ht="12.75">
      <c r="A637" s="1"/>
      <c r="B637" s="2"/>
      <c r="C637" s="3"/>
      <c r="D637" s="1"/>
      <c r="E637" s="1"/>
      <c r="F637" s="1"/>
      <c r="G637" s="1"/>
    </row>
    <row r="638" spans="1:7" ht="12.75">
      <c r="A638" s="7" t="s">
        <v>3</v>
      </c>
      <c r="B638" s="8" t="s">
        <v>4</v>
      </c>
      <c r="C638" s="9" t="s">
        <v>5</v>
      </c>
      <c r="D638" s="10" t="s">
        <v>6</v>
      </c>
      <c r="E638" s="10" t="s">
        <v>7</v>
      </c>
      <c r="F638" s="10" t="s">
        <v>8</v>
      </c>
      <c r="G638" s="1"/>
    </row>
    <row r="639" spans="1:12" ht="41.25" customHeight="1">
      <c r="A639" s="11">
        <v>1</v>
      </c>
      <c r="B639" s="12" t="s">
        <v>9</v>
      </c>
      <c r="C639" s="13">
        <f>I639</f>
        <v>12600</v>
      </c>
      <c r="D639" s="14">
        <v>4838.4</v>
      </c>
      <c r="E639" s="15">
        <f>D639*2.63</f>
        <v>12724.991999999998</v>
      </c>
      <c r="F639" s="16">
        <f>C639/E639</f>
        <v>0.9901774397972117</v>
      </c>
      <c r="G639" s="1"/>
      <c r="H639" s="17"/>
      <c r="I639" s="42">
        <v>12600</v>
      </c>
      <c r="J639" s="37" t="s">
        <v>58</v>
      </c>
      <c r="K639" s="43">
        <v>12241</v>
      </c>
      <c r="L639" s="37">
        <v>1.1</v>
      </c>
    </row>
    <row r="640" spans="1:12" ht="48.75" customHeight="1">
      <c r="A640" s="11"/>
      <c r="B640" s="12"/>
      <c r="C640" s="13"/>
      <c r="D640" s="20" t="s">
        <v>11</v>
      </c>
      <c r="E640" s="15"/>
      <c r="F640" s="16"/>
      <c r="G640" s="1"/>
      <c r="H640" s="17"/>
      <c r="I640" s="26">
        <v>600000</v>
      </c>
      <c r="J640" s="27" t="s">
        <v>59</v>
      </c>
      <c r="K640" s="38">
        <v>120000</v>
      </c>
      <c r="L640" s="27">
        <v>5</v>
      </c>
    </row>
    <row r="641" spans="1:12" ht="63.75" customHeight="1">
      <c r="A641" s="39">
        <v>2</v>
      </c>
      <c r="B641" s="12" t="s">
        <v>28</v>
      </c>
      <c r="C641" s="13">
        <v>400000</v>
      </c>
      <c r="D641" s="23">
        <v>138.7</v>
      </c>
      <c r="E641" s="24">
        <f>D641*944</f>
        <v>130932.79999999999</v>
      </c>
      <c r="F641" s="25">
        <f>C641/E641</f>
        <v>3.055002260701673</v>
      </c>
      <c r="G641" s="1"/>
      <c r="H641" s="17"/>
      <c r="I641" s="40" t="s">
        <v>60</v>
      </c>
      <c r="J641" s="27" t="s">
        <v>61</v>
      </c>
      <c r="K641" s="38">
        <v>31670</v>
      </c>
      <c r="L641" s="27">
        <v>94</v>
      </c>
    </row>
    <row r="642" spans="1:12" ht="35.25" customHeight="1">
      <c r="A642" s="39"/>
      <c r="B642" s="12"/>
      <c r="C642" s="13"/>
      <c r="D642" s="23" t="s">
        <v>17</v>
      </c>
      <c r="E642" s="24"/>
      <c r="F642" s="25"/>
      <c r="G642" s="1"/>
      <c r="H642" s="17"/>
      <c r="I642" s="26">
        <v>9870</v>
      </c>
      <c r="J642" s="27" t="s">
        <v>62</v>
      </c>
      <c r="K642" s="27">
        <v>1058</v>
      </c>
      <c r="L642" s="27">
        <v>9.3</v>
      </c>
    </row>
    <row r="643" spans="1:12" ht="12.75" customHeight="1">
      <c r="A643" s="11">
        <v>3</v>
      </c>
      <c r="B643" s="12" t="s">
        <v>15</v>
      </c>
      <c r="C643" s="13">
        <v>2963400</v>
      </c>
      <c r="D643" s="23">
        <v>36.96</v>
      </c>
      <c r="E643" s="24">
        <f>D643*944</f>
        <v>34890.24</v>
      </c>
      <c r="F643" s="25">
        <f>C643/E643</f>
        <v>84.93492736077482</v>
      </c>
      <c r="G643" s="1"/>
      <c r="H643" s="17"/>
      <c r="I643" s="26">
        <v>326040</v>
      </c>
      <c r="J643" s="27" t="s">
        <v>63</v>
      </c>
      <c r="K643" s="38">
        <v>21113</v>
      </c>
      <c r="L643" s="27">
        <v>15</v>
      </c>
    </row>
    <row r="644" spans="1:7" ht="12.75">
      <c r="A644" s="11"/>
      <c r="B644" s="12"/>
      <c r="C644" s="13"/>
      <c r="D644" s="23" t="s">
        <v>17</v>
      </c>
      <c r="E644" s="24"/>
      <c r="F644" s="25"/>
      <c r="G644" s="1"/>
    </row>
    <row r="645" spans="1:7" ht="63.75" customHeight="1">
      <c r="A645" s="11">
        <v>4</v>
      </c>
      <c r="B645" s="12" t="s">
        <v>20</v>
      </c>
      <c r="C645" s="28">
        <v>100000</v>
      </c>
      <c r="D645" s="29" t="s">
        <v>21</v>
      </c>
      <c r="E645" s="30" t="s">
        <v>21</v>
      </c>
      <c r="F645" s="31" t="s">
        <v>21</v>
      </c>
      <c r="G645" s="1"/>
    </row>
    <row r="646" spans="1:7" ht="34.5" customHeight="1">
      <c r="A646" s="11"/>
      <c r="B646" s="12"/>
      <c r="C646" s="28"/>
      <c r="D646" s="29"/>
      <c r="E646" s="30"/>
      <c r="F646" s="31"/>
      <c r="G646" s="1"/>
    </row>
    <row r="647" spans="1:7" ht="63.75" customHeight="1">
      <c r="A647" s="11">
        <v>5</v>
      </c>
      <c r="B647" s="12" t="s">
        <v>31</v>
      </c>
      <c r="C647" s="13">
        <f>I643</f>
        <v>326040</v>
      </c>
      <c r="D647" s="23">
        <v>24.4</v>
      </c>
      <c r="E647" s="24">
        <f>D647*944</f>
        <v>23033.6</v>
      </c>
      <c r="F647" s="25">
        <f>C647/E647</f>
        <v>14.154973603778828</v>
      </c>
      <c r="G647" s="1"/>
    </row>
    <row r="648" spans="1:7" ht="40.5" customHeight="1">
      <c r="A648" s="11"/>
      <c r="B648" s="12"/>
      <c r="C648" s="13"/>
      <c r="D648" s="41" t="s">
        <v>17</v>
      </c>
      <c r="E648" s="24"/>
      <c r="F648" s="25"/>
      <c r="G648" s="1"/>
    </row>
    <row r="649" spans="1:7" ht="18.75" customHeight="1">
      <c r="A649" s="31">
        <v>6</v>
      </c>
      <c r="B649" s="32" t="s">
        <v>24</v>
      </c>
      <c r="C649" s="33">
        <v>360000</v>
      </c>
      <c r="D649" s="29">
        <f>C649*0.5666/10000</f>
        <v>20.3976</v>
      </c>
      <c r="E649" s="34">
        <f>D649*944</f>
        <v>19255.3344</v>
      </c>
      <c r="F649" s="25">
        <f>C649/E649</f>
        <v>18.696117788533446</v>
      </c>
      <c r="G649" s="1"/>
    </row>
    <row r="650" spans="1:7" ht="46.5" customHeight="1">
      <c r="A650" s="31"/>
      <c r="B650" s="32"/>
      <c r="C650" s="33"/>
      <c r="D650" s="24" t="s">
        <v>17</v>
      </c>
      <c r="E650" s="34"/>
      <c r="F650" s="25"/>
      <c r="G650" s="1"/>
    </row>
    <row r="651" spans="1:7" ht="12.75">
      <c r="A651" s="35" t="s">
        <v>25</v>
      </c>
      <c r="B651" s="35"/>
      <c r="C651" s="35"/>
      <c r="D651" s="35"/>
      <c r="E651" s="35"/>
      <c r="F651" s="35"/>
      <c r="G651" s="1"/>
    </row>
    <row r="654" spans="1:7" ht="12.75">
      <c r="A654" s="1"/>
      <c r="B654" s="2"/>
      <c r="C654" s="3" t="s">
        <v>115</v>
      </c>
      <c r="D654" s="3"/>
      <c r="E654" s="1"/>
      <c r="F654" s="1"/>
      <c r="G654" s="1"/>
    </row>
    <row r="655" spans="1:7" ht="25.5" customHeight="1">
      <c r="A655" s="4" t="s">
        <v>1</v>
      </c>
      <c r="B655" s="4"/>
      <c r="C655" s="4"/>
      <c r="D655" s="4"/>
      <c r="E655" s="4"/>
      <c r="F655" s="4"/>
      <c r="G655" s="1"/>
    </row>
    <row r="656" spans="1:7" ht="51" customHeight="1">
      <c r="A656" s="5" t="s">
        <v>2</v>
      </c>
      <c r="B656" s="5"/>
      <c r="C656" s="5"/>
      <c r="D656" s="5"/>
      <c r="E656" s="5"/>
      <c r="F656" s="5"/>
      <c r="G656" s="6"/>
    </row>
    <row r="657" spans="1:7" ht="12.75">
      <c r="A657" s="1"/>
      <c r="B657" s="2"/>
      <c r="C657" s="3"/>
      <c r="D657" s="1"/>
      <c r="E657" s="1"/>
      <c r="F657" s="1"/>
      <c r="G657" s="1"/>
    </row>
    <row r="658" spans="1:7" ht="12.75">
      <c r="A658" s="7" t="s">
        <v>3</v>
      </c>
      <c r="B658" s="8" t="s">
        <v>4</v>
      </c>
      <c r="C658" s="9" t="s">
        <v>5</v>
      </c>
      <c r="D658" s="10" t="s">
        <v>6</v>
      </c>
      <c r="E658" s="10" t="s">
        <v>7</v>
      </c>
      <c r="F658" s="10" t="s">
        <v>8</v>
      </c>
      <c r="G658" s="1"/>
    </row>
    <row r="659" spans="1:12" ht="41.25" customHeight="1">
      <c r="A659" s="11">
        <v>1</v>
      </c>
      <c r="B659" s="12" t="s">
        <v>9</v>
      </c>
      <c r="C659" s="13">
        <f>I659</f>
        <v>7800</v>
      </c>
      <c r="D659" s="14">
        <v>2995.2</v>
      </c>
      <c r="E659" s="15">
        <f>D659*2.63</f>
        <v>7877.375999999999</v>
      </c>
      <c r="F659" s="16">
        <f>C659/E659</f>
        <v>0.9901774397972117</v>
      </c>
      <c r="G659" s="1"/>
      <c r="H659" s="17"/>
      <c r="I659" s="36">
        <v>7800</v>
      </c>
      <c r="J659" s="37" t="s">
        <v>36</v>
      </c>
      <c r="K659" s="37">
        <v>7578</v>
      </c>
      <c r="L659" s="37">
        <v>1.1</v>
      </c>
    </row>
    <row r="660" spans="1:12" ht="48.75" customHeight="1">
      <c r="A660" s="11"/>
      <c r="B660" s="12"/>
      <c r="C660" s="13"/>
      <c r="D660" s="20" t="s">
        <v>11</v>
      </c>
      <c r="E660" s="15"/>
      <c r="F660" s="16"/>
      <c r="G660" s="1"/>
      <c r="H660" s="17"/>
      <c r="I660" s="26">
        <v>600000</v>
      </c>
      <c r="J660" s="27" t="s">
        <v>27</v>
      </c>
      <c r="K660" s="38">
        <v>80000</v>
      </c>
      <c r="L660" s="27">
        <v>7.5</v>
      </c>
    </row>
    <row r="661" spans="1:12" ht="63.75" customHeight="1">
      <c r="A661" s="39">
        <v>2</v>
      </c>
      <c r="B661" s="12" t="s">
        <v>28</v>
      </c>
      <c r="C661" s="13">
        <v>400000</v>
      </c>
      <c r="D661" s="23">
        <v>92.48</v>
      </c>
      <c r="E661" s="24">
        <f>D661*944</f>
        <v>87301.12000000001</v>
      </c>
      <c r="F661" s="25">
        <f>C661/E661</f>
        <v>4.5818427071726</v>
      </c>
      <c r="G661" s="1"/>
      <c r="H661" s="17"/>
      <c r="I661" s="40" t="s">
        <v>37</v>
      </c>
      <c r="J661" s="27" t="s">
        <v>38</v>
      </c>
      <c r="K661" s="38">
        <v>20686</v>
      </c>
      <c r="L661" s="27">
        <v>94</v>
      </c>
    </row>
    <row r="662" spans="1:12" ht="35.25" customHeight="1">
      <c r="A662" s="39"/>
      <c r="B662" s="12"/>
      <c r="C662" s="13"/>
      <c r="D662" s="23" t="s">
        <v>17</v>
      </c>
      <c r="E662" s="24"/>
      <c r="F662" s="25"/>
      <c r="G662" s="1"/>
      <c r="H662" s="17"/>
      <c r="I662" s="40">
        <v>6110</v>
      </c>
      <c r="J662" s="27" t="s">
        <v>39</v>
      </c>
      <c r="K662" s="27">
        <v>655</v>
      </c>
      <c r="L662" s="27">
        <v>9.3</v>
      </c>
    </row>
    <row r="663" spans="1:12" ht="12.75" customHeight="1">
      <c r="A663" s="11">
        <v>3</v>
      </c>
      <c r="B663" s="12" t="s">
        <v>15</v>
      </c>
      <c r="C663" s="13">
        <v>1953150</v>
      </c>
      <c r="D663" s="23">
        <v>23.91</v>
      </c>
      <c r="E663" s="24">
        <f>D663*944</f>
        <v>22571.04</v>
      </c>
      <c r="F663" s="25">
        <f>C663/E663</f>
        <v>86.53345171511813</v>
      </c>
      <c r="G663" s="1"/>
      <c r="H663" s="17"/>
      <c r="I663" s="26">
        <v>205200</v>
      </c>
      <c r="J663" s="27" t="s">
        <v>29</v>
      </c>
      <c r="K663" s="27">
        <v>13830</v>
      </c>
      <c r="L663" s="27">
        <v>15</v>
      </c>
    </row>
    <row r="664" spans="1:7" ht="12.75">
      <c r="A664" s="11"/>
      <c r="B664" s="12"/>
      <c r="C664" s="13"/>
      <c r="D664" s="23" t="s">
        <v>17</v>
      </c>
      <c r="E664" s="24"/>
      <c r="F664" s="25"/>
      <c r="G664" s="1"/>
    </row>
    <row r="665" spans="1:7" ht="63.75" customHeight="1">
      <c r="A665" s="11">
        <v>4</v>
      </c>
      <c r="B665" s="12" t="s">
        <v>20</v>
      </c>
      <c r="C665" s="28">
        <v>50000</v>
      </c>
      <c r="D665" s="29" t="s">
        <v>21</v>
      </c>
      <c r="E665" s="30" t="s">
        <v>21</v>
      </c>
      <c r="F665" s="31" t="s">
        <v>21</v>
      </c>
      <c r="G665" s="1"/>
    </row>
    <row r="666" spans="1:7" ht="34.5" customHeight="1">
      <c r="A666" s="11"/>
      <c r="B666" s="12"/>
      <c r="C666" s="28"/>
      <c r="D666" s="29"/>
      <c r="E666" s="30"/>
      <c r="F666" s="31"/>
      <c r="G666" s="1"/>
    </row>
    <row r="667" spans="1:7" ht="63.75" customHeight="1">
      <c r="A667" s="11">
        <v>5</v>
      </c>
      <c r="B667" s="12" t="s">
        <v>31</v>
      </c>
      <c r="C667" s="13">
        <f>I663</f>
        <v>205200</v>
      </c>
      <c r="D667" s="23">
        <v>15.99</v>
      </c>
      <c r="E667" s="24">
        <f>D667*944</f>
        <v>15094.56</v>
      </c>
      <c r="F667" s="25">
        <f>C667/E667</f>
        <v>13.594301523197762</v>
      </c>
      <c r="G667" s="1"/>
    </row>
    <row r="668" spans="1:7" ht="40.5" customHeight="1">
      <c r="A668" s="11"/>
      <c r="B668" s="12"/>
      <c r="C668" s="13"/>
      <c r="D668" s="41" t="s">
        <v>17</v>
      </c>
      <c r="E668" s="24"/>
      <c r="F668" s="25"/>
      <c r="G668" s="1"/>
    </row>
    <row r="669" spans="1:7" ht="18.75" customHeight="1">
      <c r="A669" s="31">
        <v>6</v>
      </c>
      <c r="B669" s="32" t="s">
        <v>24</v>
      </c>
      <c r="C669" s="33">
        <v>200000</v>
      </c>
      <c r="D669" s="29">
        <f>C669*0.5666/10000</f>
        <v>11.332</v>
      </c>
      <c r="E669" s="34">
        <f>D669*944</f>
        <v>10697.408000000001</v>
      </c>
      <c r="F669" s="25">
        <f>C669/E669</f>
        <v>18.696117788533446</v>
      </c>
      <c r="G669" s="1"/>
    </row>
    <row r="670" spans="1:7" ht="46.5" customHeight="1">
      <c r="A670" s="31"/>
      <c r="B670" s="32"/>
      <c r="C670" s="33"/>
      <c r="D670" s="24" t="s">
        <v>17</v>
      </c>
      <c r="E670" s="34"/>
      <c r="F670" s="25"/>
      <c r="G670" s="1"/>
    </row>
    <row r="671" spans="1:7" ht="12.75">
      <c r="A671" s="35" t="s">
        <v>25</v>
      </c>
      <c r="B671" s="35"/>
      <c r="C671" s="35"/>
      <c r="D671" s="35"/>
      <c r="E671" s="35"/>
      <c r="F671" s="35"/>
      <c r="G671" s="1"/>
    </row>
    <row r="674" spans="1:7" ht="12.75">
      <c r="A674" s="1"/>
      <c r="B674" s="2"/>
      <c r="C674" s="3" t="s">
        <v>116</v>
      </c>
      <c r="D674" s="3"/>
      <c r="E674" s="1"/>
      <c r="F674" s="1"/>
      <c r="G674" s="1"/>
    </row>
    <row r="675" spans="1:7" ht="25.5" customHeight="1">
      <c r="A675" s="4" t="s">
        <v>1</v>
      </c>
      <c r="B675" s="4"/>
      <c r="C675" s="4"/>
      <c r="D675" s="4"/>
      <c r="E675" s="4"/>
      <c r="F675" s="4"/>
      <c r="G675" s="1"/>
    </row>
    <row r="676" spans="1:7" ht="51" customHeight="1">
      <c r="A676" s="5" t="s">
        <v>2</v>
      </c>
      <c r="B676" s="5"/>
      <c r="C676" s="5"/>
      <c r="D676" s="5"/>
      <c r="E676" s="5"/>
      <c r="F676" s="5"/>
      <c r="G676" s="6"/>
    </row>
    <row r="677" spans="1:7" ht="12.75">
      <c r="A677" s="1"/>
      <c r="B677" s="2"/>
      <c r="C677" s="3"/>
      <c r="D677" s="1"/>
      <c r="E677" s="1"/>
      <c r="F677" s="1"/>
      <c r="G677" s="1"/>
    </row>
    <row r="678" spans="1:7" ht="12.75">
      <c r="A678" s="7" t="s">
        <v>3</v>
      </c>
      <c r="B678" s="8" t="s">
        <v>4</v>
      </c>
      <c r="C678" s="9" t="s">
        <v>5</v>
      </c>
      <c r="D678" s="10" t="s">
        <v>6</v>
      </c>
      <c r="E678" s="10" t="s">
        <v>7</v>
      </c>
      <c r="F678" s="10" t="s">
        <v>8</v>
      </c>
      <c r="G678" s="1"/>
    </row>
    <row r="679" spans="1:12" ht="41.25" customHeight="1">
      <c r="A679" s="11">
        <v>1</v>
      </c>
      <c r="B679" s="12" t="s">
        <v>9</v>
      </c>
      <c r="C679" s="13">
        <f>I679</f>
        <v>12600</v>
      </c>
      <c r="D679" s="14">
        <v>4838.4</v>
      </c>
      <c r="E679" s="15">
        <f>D679*2.63</f>
        <v>12724.991999999998</v>
      </c>
      <c r="F679" s="16">
        <f>C679/E679</f>
        <v>0.9901774397972117</v>
      </c>
      <c r="G679" s="1"/>
      <c r="H679" s="17"/>
      <c r="I679" s="42">
        <v>12600</v>
      </c>
      <c r="J679" s="37" t="s">
        <v>58</v>
      </c>
      <c r="K679" s="43">
        <v>12241</v>
      </c>
      <c r="L679" s="37">
        <v>1.1</v>
      </c>
    </row>
    <row r="680" spans="1:12" ht="48.75" customHeight="1">
      <c r="A680" s="11"/>
      <c r="B680" s="12"/>
      <c r="C680" s="13"/>
      <c r="D680" s="20" t="s">
        <v>11</v>
      </c>
      <c r="E680" s="15"/>
      <c r="F680" s="16"/>
      <c r="G680" s="1"/>
      <c r="H680" s="17"/>
      <c r="I680" s="26">
        <v>1200000</v>
      </c>
      <c r="J680" s="27" t="s">
        <v>59</v>
      </c>
      <c r="K680" s="38">
        <v>120000</v>
      </c>
      <c r="L680" s="27">
        <v>10</v>
      </c>
    </row>
    <row r="681" spans="1:12" ht="63.75" customHeight="1">
      <c r="A681" s="39">
        <v>2</v>
      </c>
      <c r="B681" s="12" t="s">
        <v>28</v>
      </c>
      <c r="C681" s="13">
        <v>800000</v>
      </c>
      <c r="D681" s="23">
        <v>138.7</v>
      </c>
      <c r="E681" s="24">
        <f>D681*944</f>
        <v>130932.79999999999</v>
      </c>
      <c r="F681" s="25">
        <f>C681/E681</f>
        <v>6.110004521403346</v>
      </c>
      <c r="G681" s="1"/>
      <c r="H681" s="17"/>
      <c r="I681" s="40" t="s">
        <v>60</v>
      </c>
      <c r="J681" s="27" t="s">
        <v>61</v>
      </c>
      <c r="K681" s="38">
        <v>31670</v>
      </c>
      <c r="L681" s="27">
        <v>94</v>
      </c>
    </row>
    <row r="682" spans="1:12" ht="35.25" customHeight="1">
      <c r="A682" s="39"/>
      <c r="B682" s="12"/>
      <c r="C682" s="13"/>
      <c r="D682" s="23" t="s">
        <v>17</v>
      </c>
      <c r="E682" s="24"/>
      <c r="F682" s="25"/>
      <c r="G682" s="1"/>
      <c r="H682" s="17"/>
      <c r="I682" s="26">
        <v>9870</v>
      </c>
      <c r="J682" s="27" t="s">
        <v>62</v>
      </c>
      <c r="K682" s="27">
        <v>1058</v>
      </c>
      <c r="L682" s="27">
        <v>9.3</v>
      </c>
    </row>
    <row r="683" spans="1:12" ht="12.75" customHeight="1">
      <c r="A683" s="11">
        <v>3</v>
      </c>
      <c r="B683" s="12" t="s">
        <v>15</v>
      </c>
      <c r="C683" s="13">
        <v>2963400</v>
      </c>
      <c r="D683" s="23">
        <v>36.96</v>
      </c>
      <c r="E683" s="24">
        <f>D683*944</f>
        <v>34890.24</v>
      </c>
      <c r="F683" s="25">
        <f>C683/E683</f>
        <v>84.93492736077482</v>
      </c>
      <c r="G683" s="1"/>
      <c r="H683" s="17"/>
      <c r="I683" s="26">
        <v>326040</v>
      </c>
      <c r="J683" s="27" t="s">
        <v>63</v>
      </c>
      <c r="K683" s="38">
        <v>21113</v>
      </c>
      <c r="L683" s="27">
        <v>15</v>
      </c>
    </row>
    <row r="684" spans="1:7" ht="12.75">
      <c r="A684" s="11"/>
      <c r="B684" s="12"/>
      <c r="C684" s="13"/>
      <c r="D684" s="23" t="s">
        <v>17</v>
      </c>
      <c r="E684" s="24"/>
      <c r="F684" s="25"/>
      <c r="G684" s="1"/>
    </row>
    <row r="685" spans="1:7" ht="63.75" customHeight="1">
      <c r="A685" s="11">
        <v>4</v>
      </c>
      <c r="B685" s="12" t="s">
        <v>20</v>
      </c>
      <c r="C685" s="28">
        <v>100000</v>
      </c>
      <c r="D685" s="29" t="s">
        <v>21</v>
      </c>
      <c r="E685" s="30" t="s">
        <v>21</v>
      </c>
      <c r="F685" s="31" t="s">
        <v>21</v>
      </c>
      <c r="G685" s="1"/>
    </row>
    <row r="686" spans="1:7" ht="34.5" customHeight="1">
      <c r="A686" s="11"/>
      <c r="B686" s="12"/>
      <c r="C686" s="28"/>
      <c r="D686" s="29"/>
      <c r="E686" s="30"/>
      <c r="F686" s="31"/>
      <c r="G686" s="1"/>
    </row>
    <row r="687" spans="1:7" ht="63.75" customHeight="1">
      <c r="A687" s="11">
        <v>5</v>
      </c>
      <c r="B687" s="12" t="s">
        <v>31</v>
      </c>
      <c r="C687" s="13">
        <f>I683</f>
        <v>326040</v>
      </c>
      <c r="D687" s="23">
        <v>24.4</v>
      </c>
      <c r="E687" s="24">
        <f>D687*944</f>
        <v>23033.6</v>
      </c>
      <c r="F687" s="25">
        <f>C687/E687</f>
        <v>14.154973603778828</v>
      </c>
      <c r="G687" s="1"/>
    </row>
    <row r="688" spans="1:7" ht="40.5" customHeight="1">
      <c r="A688" s="11"/>
      <c r="B688" s="12"/>
      <c r="C688" s="13"/>
      <c r="D688" s="41" t="s">
        <v>17</v>
      </c>
      <c r="E688" s="24"/>
      <c r="F688" s="25"/>
      <c r="G688" s="1"/>
    </row>
    <row r="689" spans="1:7" ht="18.75" customHeight="1">
      <c r="A689" s="31">
        <v>6</v>
      </c>
      <c r="B689" s="32" t="s">
        <v>24</v>
      </c>
      <c r="C689" s="33">
        <v>360000</v>
      </c>
      <c r="D689" s="29">
        <f>C689*0.5666/10000</f>
        <v>20.3976</v>
      </c>
      <c r="E689" s="34">
        <f>D689*944</f>
        <v>19255.3344</v>
      </c>
      <c r="F689" s="25">
        <f>C689/E689</f>
        <v>18.696117788533446</v>
      </c>
      <c r="G689" s="1"/>
    </row>
    <row r="690" spans="1:7" ht="46.5" customHeight="1">
      <c r="A690" s="31"/>
      <c r="B690" s="32"/>
      <c r="C690" s="33"/>
      <c r="D690" s="24" t="s">
        <v>17</v>
      </c>
      <c r="E690" s="34"/>
      <c r="F690" s="25"/>
      <c r="G690" s="1"/>
    </row>
    <row r="691" spans="1:7" ht="12.75">
      <c r="A691" s="35" t="s">
        <v>25</v>
      </c>
      <c r="B691" s="35"/>
      <c r="C691" s="35"/>
      <c r="D691" s="35"/>
      <c r="E691" s="35"/>
      <c r="F691" s="35"/>
      <c r="G691" s="1"/>
    </row>
    <row r="695" spans="1:7" ht="12.75">
      <c r="A695" s="1"/>
      <c r="B695" s="2"/>
      <c r="C695" s="3" t="s">
        <v>117</v>
      </c>
      <c r="D695" s="3"/>
      <c r="E695" s="1"/>
      <c r="F695" s="1"/>
      <c r="G695" s="1"/>
    </row>
    <row r="696" spans="1:7" ht="25.5" customHeight="1">
      <c r="A696" s="4" t="s">
        <v>1</v>
      </c>
      <c r="B696" s="4"/>
      <c r="C696" s="4"/>
      <c r="D696" s="4"/>
      <c r="E696" s="4"/>
      <c r="F696" s="4"/>
      <c r="G696" s="1"/>
    </row>
    <row r="697" spans="1:7" ht="51" customHeight="1">
      <c r="A697" s="5" t="s">
        <v>2</v>
      </c>
      <c r="B697" s="5"/>
      <c r="C697" s="5"/>
      <c r="D697" s="5"/>
      <c r="E697" s="5"/>
      <c r="F697" s="5"/>
      <c r="G697" s="6"/>
    </row>
    <row r="698" spans="1:7" ht="12.75">
      <c r="A698" s="1"/>
      <c r="B698" s="2"/>
      <c r="C698" s="3"/>
      <c r="D698" s="1"/>
      <c r="E698" s="1"/>
      <c r="F698" s="1"/>
      <c r="G698" s="1"/>
    </row>
    <row r="699" spans="1:7" ht="12.75">
      <c r="A699" s="7" t="s">
        <v>3</v>
      </c>
      <c r="B699" s="8" t="s">
        <v>4</v>
      </c>
      <c r="C699" s="9" t="s">
        <v>5</v>
      </c>
      <c r="D699" s="10" t="s">
        <v>6</v>
      </c>
      <c r="E699" s="10" t="s">
        <v>7</v>
      </c>
      <c r="F699" s="10" t="s">
        <v>8</v>
      </c>
      <c r="G699" s="1"/>
    </row>
    <row r="700" spans="1:12" ht="41.25" customHeight="1">
      <c r="A700" s="11">
        <v>1</v>
      </c>
      <c r="B700" s="12" t="s">
        <v>9</v>
      </c>
      <c r="C700" s="13">
        <f>I700</f>
        <v>17700</v>
      </c>
      <c r="D700" s="14">
        <v>6796.8</v>
      </c>
      <c r="E700" s="15">
        <f>D700*2.63</f>
        <v>17875.584</v>
      </c>
      <c r="F700" s="16">
        <f>C700/E700</f>
        <v>0.9901774397972117</v>
      </c>
      <c r="G700" s="1"/>
      <c r="H700" s="17"/>
      <c r="I700" s="36">
        <v>17700</v>
      </c>
      <c r="J700" s="37" t="s">
        <v>118</v>
      </c>
      <c r="K700" s="37">
        <v>17196</v>
      </c>
      <c r="L700" s="37">
        <v>1.1</v>
      </c>
    </row>
    <row r="701" spans="1:12" ht="48.75" customHeight="1">
      <c r="A701" s="11"/>
      <c r="B701" s="12"/>
      <c r="C701" s="13"/>
      <c r="D701" s="20" t="s">
        <v>11</v>
      </c>
      <c r="E701" s="15"/>
      <c r="F701" s="16"/>
      <c r="G701" s="1"/>
      <c r="H701" s="17"/>
      <c r="I701" s="26">
        <v>1200000</v>
      </c>
      <c r="J701" s="27" t="s">
        <v>66</v>
      </c>
      <c r="K701" s="38">
        <v>160000</v>
      </c>
      <c r="L701" s="27">
        <v>7.5</v>
      </c>
    </row>
    <row r="702" spans="1:12" ht="63.75" customHeight="1">
      <c r="A702" s="39">
        <v>2</v>
      </c>
      <c r="B702" s="12" t="s">
        <v>28</v>
      </c>
      <c r="C702" s="13">
        <v>800000</v>
      </c>
      <c r="D702" s="23">
        <v>184.96</v>
      </c>
      <c r="E702" s="24">
        <f>D702*944</f>
        <v>174602.24000000002</v>
      </c>
      <c r="F702" s="25">
        <f>C702/E702</f>
        <v>4.5818427071726</v>
      </c>
      <c r="G702" s="1"/>
      <c r="H702" s="17"/>
      <c r="I702" s="40" t="s">
        <v>88</v>
      </c>
      <c r="J702" s="27" t="s">
        <v>119</v>
      </c>
      <c r="K702" s="27" t="s">
        <v>120</v>
      </c>
      <c r="L702" s="27">
        <v>89</v>
      </c>
    </row>
    <row r="703" spans="1:12" ht="35.25" customHeight="1">
      <c r="A703" s="39"/>
      <c r="B703" s="12"/>
      <c r="C703" s="13"/>
      <c r="D703" s="23" t="s">
        <v>17</v>
      </c>
      <c r="E703" s="24"/>
      <c r="F703" s="25"/>
      <c r="G703" s="1"/>
      <c r="H703" s="17"/>
      <c r="I703" s="26">
        <v>13865</v>
      </c>
      <c r="J703" s="27" t="s">
        <v>121</v>
      </c>
      <c r="K703" s="38">
        <v>1487</v>
      </c>
      <c r="L703" s="27">
        <v>9.3</v>
      </c>
    </row>
    <row r="704" spans="1:12" ht="12.75" customHeight="1">
      <c r="A704" s="11">
        <v>3</v>
      </c>
      <c r="B704" s="12" t="s">
        <v>15</v>
      </c>
      <c r="C704" s="13">
        <v>3636900</v>
      </c>
      <c r="D704" s="23">
        <v>47.08</v>
      </c>
      <c r="E704" s="24">
        <f>D704*944</f>
        <v>44443.52</v>
      </c>
      <c r="F704" s="25">
        <f>C704/E704</f>
        <v>81.83195210460379</v>
      </c>
      <c r="G704" s="1"/>
      <c r="H704" s="17"/>
      <c r="I704" s="26">
        <v>493050</v>
      </c>
      <c r="J704" s="27" t="s">
        <v>122</v>
      </c>
      <c r="K704" s="38">
        <v>27150</v>
      </c>
      <c r="L704" s="27">
        <v>18</v>
      </c>
    </row>
    <row r="705" spans="1:7" ht="12.75">
      <c r="A705" s="11"/>
      <c r="B705" s="12"/>
      <c r="C705" s="13"/>
      <c r="D705" s="23" t="s">
        <v>17</v>
      </c>
      <c r="E705" s="24"/>
      <c r="F705" s="25"/>
      <c r="G705" s="1"/>
    </row>
    <row r="706" spans="1:7" ht="63.75" customHeight="1">
      <c r="A706" s="11">
        <v>4</v>
      </c>
      <c r="B706" s="12" t="s">
        <v>20</v>
      </c>
      <c r="C706" s="28">
        <v>100000</v>
      </c>
      <c r="D706" s="29" t="s">
        <v>21</v>
      </c>
      <c r="E706" s="30" t="s">
        <v>21</v>
      </c>
      <c r="F706" s="31" t="s">
        <v>21</v>
      </c>
      <c r="G706" s="1"/>
    </row>
    <row r="707" spans="1:7" ht="34.5" customHeight="1">
      <c r="A707" s="11"/>
      <c r="B707" s="12"/>
      <c r="C707" s="28"/>
      <c r="D707" s="29"/>
      <c r="E707" s="30"/>
      <c r="F707" s="31"/>
      <c r="G707" s="1"/>
    </row>
    <row r="708" spans="1:7" ht="63.75" customHeight="1">
      <c r="A708" s="11">
        <v>5</v>
      </c>
      <c r="B708" s="12" t="s">
        <v>31</v>
      </c>
      <c r="C708" s="13">
        <f>I704</f>
        <v>493050</v>
      </c>
      <c r="D708" s="23">
        <v>31.38</v>
      </c>
      <c r="E708" s="24">
        <f>D708*944</f>
        <v>29622.719999999998</v>
      </c>
      <c r="F708" s="25">
        <f>C708/E708</f>
        <v>16.64431895518035</v>
      </c>
      <c r="G708" s="1"/>
    </row>
    <row r="709" spans="1:7" ht="40.5" customHeight="1">
      <c r="A709" s="11"/>
      <c r="B709" s="12"/>
      <c r="C709" s="13"/>
      <c r="D709" s="41" t="s">
        <v>17</v>
      </c>
      <c r="E709" s="24"/>
      <c r="F709" s="25"/>
      <c r="G709" s="1"/>
    </row>
    <row r="710" spans="1:7" ht="18.75" customHeight="1">
      <c r="A710" s="31">
        <v>6</v>
      </c>
      <c r="B710" s="32" t="s">
        <v>24</v>
      </c>
      <c r="C710" s="33">
        <v>400000</v>
      </c>
      <c r="D710" s="29">
        <f>C710*0.5666/10000</f>
        <v>22.664</v>
      </c>
      <c r="E710" s="34">
        <f>D710*944</f>
        <v>21394.816000000003</v>
      </c>
      <c r="F710" s="25">
        <f>C710/E710</f>
        <v>18.696117788533446</v>
      </c>
      <c r="G710" s="1"/>
    </row>
    <row r="711" spans="1:7" ht="46.5" customHeight="1">
      <c r="A711" s="31"/>
      <c r="B711" s="32"/>
      <c r="C711" s="33"/>
      <c r="D711" s="24" t="s">
        <v>17</v>
      </c>
      <c r="E711" s="34"/>
      <c r="F711" s="25"/>
      <c r="G711" s="1"/>
    </row>
    <row r="712" spans="1:7" ht="12.75">
      <c r="A712" s="35" t="s">
        <v>25</v>
      </c>
      <c r="B712" s="35"/>
      <c r="C712" s="35"/>
      <c r="D712" s="35"/>
      <c r="E712" s="35"/>
      <c r="F712" s="35"/>
      <c r="G712" s="1"/>
    </row>
    <row r="715" spans="1:7" ht="12.75">
      <c r="A715" s="1"/>
      <c r="B715" s="2"/>
      <c r="C715" s="3" t="s">
        <v>123</v>
      </c>
      <c r="D715" s="3"/>
      <c r="E715" s="1"/>
      <c r="F715" s="1"/>
      <c r="G715" s="1"/>
    </row>
    <row r="716" spans="1:7" ht="25.5" customHeight="1">
      <c r="A716" s="4" t="s">
        <v>1</v>
      </c>
      <c r="B716" s="4"/>
      <c r="C716" s="4"/>
      <c r="D716" s="4"/>
      <c r="E716" s="4"/>
      <c r="F716" s="4"/>
      <c r="G716" s="1"/>
    </row>
    <row r="717" spans="1:7" ht="51" customHeight="1">
      <c r="A717" s="5" t="s">
        <v>2</v>
      </c>
      <c r="B717" s="5"/>
      <c r="C717" s="5"/>
      <c r="D717" s="5"/>
      <c r="E717" s="5"/>
      <c r="F717" s="5"/>
      <c r="G717" s="6"/>
    </row>
    <row r="718" spans="1:7" ht="12.75">
      <c r="A718" s="1"/>
      <c r="B718" s="2"/>
      <c r="C718" s="3"/>
      <c r="D718" s="1"/>
      <c r="E718" s="1"/>
      <c r="F718" s="1"/>
      <c r="G718" s="1"/>
    </row>
    <row r="719" spans="1:7" ht="12.75">
      <c r="A719" s="7" t="s">
        <v>3</v>
      </c>
      <c r="B719" s="8" t="s">
        <v>4</v>
      </c>
      <c r="C719" s="9" t="s">
        <v>5</v>
      </c>
      <c r="D719" s="10" t="s">
        <v>6</v>
      </c>
      <c r="E719" s="10" t="s">
        <v>7</v>
      </c>
      <c r="F719" s="10" t="s">
        <v>8</v>
      </c>
      <c r="G719" s="1"/>
    </row>
    <row r="720" spans="1:12" ht="41.25" customHeight="1">
      <c r="A720" s="11">
        <v>1</v>
      </c>
      <c r="B720" s="12" t="s">
        <v>9</v>
      </c>
      <c r="C720" s="13">
        <f>I720</f>
        <v>7800</v>
      </c>
      <c r="D720" s="14">
        <v>2995.2</v>
      </c>
      <c r="E720" s="15">
        <f>D720*2.63</f>
        <v>7877.375999999999</v>
      </c>
      <c r="F720" s="16">
        <f>C720/E720</f>
        <v>0.9901774397972117</v>
      </c>
      <c r="G720" s="1"/>
      <c r="H720" s="17"/>
      <c r="I720" s="18">
        <v>7800</v>
      </c>
      <c r="J720" s="19" t="s">
        <v>36</v>
      </c>
      <c r="K720" s="19">
        <v>7578</v>
      </c>
      <c r="L720" s="19">
        <v>1.1</v>
      </c>
    </row>
    <row r="721" spans="1:12" ht="48.75" customHeight="1">
      <c r="A721" s="11"/>
      <c r="B721" s="12"/>
      <c r="C721" s="13"/>
      <c r="D721" s="20" t="s">
        <v>11</v>
      </c>
      <c r="E721" s="15"/>
      <c r="F721" s="16"/>
      <c r="G721" s="1"/>
      <c r="H721" s="17"/>
      <c r="I721" s="21" t="s">
        <v>37</v>
      </c>
      <c r="J721" s="22" t="s">
        <v>38</v>
      </c>
      <c r="K721" s="48">
        <v>20686</v>
      </c>
      <c r="L721" s="22">
        <v>94</v>
      </c>
    </row>
    <row r="722" spans="1:12" ht="12.75" customHeight="1">
      <c r="A722" s="11">
        <v>2</v>
      </c>
      <c r="B722" s="12" t="s">
        <v>15</v>
      </c>
      <c r="C722" s="13">
        <v>1953150</v>
      </c>
      <c r="D722" s="23">
        <v>23.91</v>
      </c>
      <c r="E722" s="24">
        <f>D722*944</f>
        <v>22571.04</v>
      </c>
      <c r="F722" s="25">
        <f>C722/E722</f>
        <v>86.53345171511813</v>
      </c>
      <c r="G722" s="1"/>
      <c r="H722" s="17"/>
      <c r="I722" s="21">
        <v>6110</v>
      </c>
      <c r="J722" s="22" t="s">
        <v>39</v>
      </c>
      <c r="K722" s="22">
        <v>655</v>
      </c>
      <c r="L722" s="22">
        <v>9.3</v>
      </c>
    </row>
    <row r="723" spans="1:7" ht="12.75">
      <c r="A723" s="11"/>
      <c r="B723" s="12"/>
      <c r="C723" s="13"/>
      <c r="D723" s="23" t="s">
        <v>17</v>
      </c>
      <c r="E723" s="24"/>
      <c r="F723" s="25"/>
      <c r="G723" s="1"/>
    </row>
    <row r="724" spans="1:7" ht="63.75" customHeight="1">
      <c r="A724" s="11">
        <v>3</v>
      </c>
      <c r="B724" s="12" t="s">
        <v>20</v>
      </c>
      <c r="C724" s="28">
        <v>50000</v>
      </c>
      <c r="D724" s="29" t="s">
        <v>21</v>
      </c>
      <c r="E724" s="30" t="s">
        <v>21</v>
      </c>
      <c r="F724" s="31" t="s">
        <v>21</v>
      </c>
      <c r="G724" s="1"/>
    </row>
    <row r="725" spans="1:7" ht="34.5" customHeight="1">
      <c r="A725" s="11"/>
      <c r="B725" s="12"/>
      <c r="C725" s="28"/>
      <c r="D725" s="29"/>
      <c r="E725" s="30"/>
      <c r="F725" s="31"/>
      <c r="G725" s="1"/>
    </row>
    <row r="726" spans="1:7" ht="18.75" customHeight="1">
      <c r="A726" s="11">
        <v>4</v>
      </c>
      <c r="B726" s="32" t="s">
        <v>24</v>
      </c>
      <c r="C726" s="33">
        <v>200000</v>
      </c>
      <c r="D726" s="29">
        <f>C726*0.5666/10000</f>
        <v>11.332</v>
      </c>
      <c r="E726" s="34">
        <f>D726*944</f>
        <v>10697.408000000001</v>
      </c>
      <c r="F726" s="25">
        <f>C726/E726</f>
        <v>18.696117788533446</v>
      </c>
      <c r="G726" s="1"/>
    </row>
    <row r="727" spans="1:7" ht="46.5" customHeight="1">
      <c r="A727" s="11"/>
      <c r="B727" s="32"/>
      <c r="C727" s="33"/>
      <c r="D727" s="24" t="s">
        <v>17</v>
      </c>
      <c r="E727" s="34"/>
      <c r="F727" s="25"/>
      <c r="G727" s="1"/>
    </row>
    <row r="728" spans="1:7" ht="12.75">
      <c r="A728" s="35" t="s">
        <v>25</v>
      </c>
      <c r="B728" s="35"/>
      <c r="C728" s="35"/>
      <c r="D728" s="35"/>
      <c r="E728" s="35"/>
      <c r="F728" s="35"/>
      <c r="G728" s="1"/>
    </row>
    <row r="731" spans="1:7" ht="12.75">
      <c r="A731" s="1"/>
      <c r="B731" s="2"/>
      <c r="C731" s="3" t="s">
        <v>124</v>
      </c>
      <c r="D731" s="3"/>
      <c r="E731" s="1"/>
      <c r="F731" s="1"/>
      <c r="G731" s="1"/>
    </row>
    <row r="732" spans="1:7" ht="25.5" customHeight="1">
      <c r="A732" s="4" t="s">
        <v>1</v>
      </c>
      <c r="B732" s="4"/>
      <c r="C732" s="4"/>
      <c r="D732" s="4"/>
      <c r="E732" s="4"/>
      <c r="F732" s="4"/>
      <c r="G732" s="1"/>
    </row>
    <row r="733" spans="1:7" ht="51" customHeight="1">
      <c r="A733" s="5" t="s">
        <v>2</v>
      </c>
      <c r="B733" s="5"/>
      <c r="C733" s="5"/>
      <c r="D733" s="5"/>
      <c r="E733" s="5"/>
      <c r="F733" s="5"/>
      <c r="G733" s="6"/>
    </row>
    <row r="734" spans="1:7" ht="12.75">
      <c r="A734" s="1"/>
      <c r="B734" s="2"/>
      <c r="C734" s="3"/>
      <c r="D734" s="1"/>
      <c r="E734" s="1"/>
      <c r="F734" s="1"/>
      <c r="G734" s="1"/>
    </row>
    <row r="735" spans="1:7" ht="12.75">
      <c r="A735" s="7" t="s">
        <v>3</v>
      </c>
      <c r="B735" s="8" t="s">
        <v>4</v>
      </c>
      <c r="C735" s="9" t="s">
        <v>5</v>
      </c>
      <c r="D735" s="10" t="s">
        <v>6</v>
      </c>
      <c r="E735" s="10" t="s">
        <v>7</v>
      </c>
      <c r="F735" s="10" t="s">
        <v>8</v>
      </c>
      <c r="G735" s="1"/>
    </row>
    <row r="736" spans="1:12" ht="41.25" customHeight="1">
      <c r="A736" s="11">
        <v>1</v>
      </c>
      <c r="B736" s="12" t="s">
        <v>9</v>
      </c>
      <c r="C736" s="13">
        <f>I736</f>
        <v>6600</v>
      </c>
      <c r="D736" s="14">
        <v>2534.4</v>
      </c>
      <c r="E736" s="15">
        <f>D736*2.63</f>
        <v>6665.472</v>
      </c>
      <c r="F736" s="16">
        <f>C736/E736</f>
        <v>0.9901774397972117</v>
      </c>
      <c r="G736" s="1"/>
      <c r="H736" s="17"/>
      <c r="I736" s="36">
        <v>6600</v>
      </c>
      <c r="J736" s="37" t="s">
        <v>10</v>
      </c>
      <c r="K736" s="37">
        <v>6412</v>
      </c>
      <c r="L736" s="37">
        <v>1.1</v>
      </c>
    </row>
    <row r="737" spans="1:12" ht="48.75" customHeight="1">
      <c r="A737" s="11"/>
      <c r="B737" s="12"/>
      <c r="C737" s="13"/>
      <c r="D737" s="20" t="s">
        <v>11</v>
      </c>
      <c r="E737" s="15"/>
      <c r="F737" s="16"/>
      <c r="G737" s="1"/>
      <c r="H737" s="17"/>
      <c r="I737" s="26">
        <v>600000</v>
      </c>
      <c r="J737" s="27" t="s">
        <v>27</v>
      </c>
      <c r="K737" s="38">
        <v>80000</v>
      </c>
      <c r="L737" s="27">
        <v>7.5</v>
      </c>
    </row>
    <row r="738" spans="1:12" ht="63.75" customHeight="1">
      <c r="A738" s="39">
        <v>2</v>
      </c>
      <c r="B738" s="12" t="s">
        <v>28</v>
      </c>
      <c r="C738" s="13">
        <v>400000</v>
      </c>
      <c r="D738" s="23">
        <v>92.48</v>
      </c>
      <c r="E738" s="24">
        <f>D738*944</f>
        <v>87301.12000000001</v>
      </c>
      <c r="F738" s="25">
        <f>C738/E738</f>
        <v>4.5818427071726</v>
      </c>
      <c r="G738" s="1"/>
      <c r="H738" s="17"/>
      <c r="I738" s="40" t="s">
        <v>12</v>
      </c>
      <c r="J738" s="27" t="s">
        <v>13</v>
      </c>
      <c r="K738" s="27" t="s">
        <v>14</v>
      </c>
      <c r="L738" s="27">
        <v>76</v>
      </c>
    </row>
    <row r="739" spans="1:12" ht="35.25" customHeight="1">
      <c r="A739" s="39"/>
      <c r="B739" s="12"/>
      <c r="C739" s="13"/>
      <c r="D739" s="23" t="s">
        <v>17</v>
      </c>
      <c r="E739" s="24"/>
      <c r="F739" s="25"/>
      <c r="G739" s="1"/>
      <c r="H739" s="17"/>
      <c r="I739" s="40">
        <v>5170</v>
      </c>
      <c r="J739" s="27" t="s">
        <v>16</v>
      </c>
      <c r="K739" s="27">
        <v>554.4</v>
      </c>
      <c r="L739" s="27">
        <v>9.3</v>
      </c>
    </row>
    <row r="740" spans="1:12" ht="12.75" customHeight="1">
      <c r="A740" s="11">
        <v>3</v>
      </c>
      <c r="B740" s="12" t="s">
        <v>15</v>
      </c>
      <c r="C740" s="13">
        <v>1616400</v>
      </c>
      <c r="D740" s="23">
        <v>24.5</v>
      </c>
      <c r="E740" s="24">
        <f>D740*944</f>
        <v>23128</v>
      </c>
      <c r="F740" s="25">
        <f>C740/E740</f>
        <v>69.88931165686614</v>
      </c>
      <c r="G740" s="1"/>
      <c r="H740" s="17"/>
      <c r="I740" s="26">
        <v>171950</v>
      </c>
      <c r="J740" s="27" t="s">
        <v>29</v>
      </c>
      <c r="K740" s="27" t="s">
        <v>30</v>
      </c>
      <c r="L740" s="27">
        <v>12</v>
      </c>
    </row>
    <row r="741" spans="1:7" ht="12.75">
      <c r="A741" s="11"/>
      <c r="B741" s="12"/>
      <c r="C741" s="13"/>
      <c r="D741" s="23" t="s">
        <v>17</v>
      </c>
      <c r="E741" s="24"/>
      <c r="F741" s="25"/>
      <c r="G741" s="1"/>
    </row>
    <row r="742" spans="1:7" ht="63.75" customHeight="1">
      <c r="A742" s="11">
        <v>4</v>
      </c>
      <c r="B742" s="12" t="s">
        <v>20</v>
      </c>
      <c r="C742" s="28">
        <v>50000</v>
      </c>
      <c r="D742" s="29" t="s">
        <v>21</v>
      </c>
      <c r="E742" s="30" t="s">
        <v>21</v>
      </c>
      <c r="F742" s="31" t="s">
        <v>21</v>
      </c>
      <c r="G742" s="1"/>
    </row>
    <row r="743" spans="1:7" ht="34.5" customHeight="1">
      <c r="A743" s="11"/>
      <c r="B743" s="12"/>
      <c r="C743" s="28"/>
      <c r="D743" s="29"/>
      <c r="E743" s="30"/>
      <c r="F743" s="31"/>
      <c r="G743" s="1"/>
    </row>
    <row r="744" spans="1:7" ht="63.75" customHeight="1">
      <c r="A744" s="11">
        <v>5</v>
      </c>
      <c r="B744" s="12" t="s">
        <v>31</v>
      </c>
      <c r="C744" s="13">
        <f>I740</f>
        <v>171950</v>
      </c>
      <c r="D744" s="23">
        <v>15.99</v>
      </c>
      <c r="E744" s="24">
        <f>D744*944</f>
        <v>15094.56</v>
      </c>
      <c r="F744" s="25">
        <f>C744/E744</f>
        <v>11.391521183790717</v>
      </c>
      <c r="G744" s="1"/>
    </row>
    <row r="745" spans="1:7" ht="40.5" customHeight="1">
      <c r="A745" s="11"/>
      <c r="B745" s="12"/>
      <c r="C745" s="13"/>
      <c r="D745" s="41" t="s">
        <v>17</v>
      </c>
      <c r="E745" s="24"/>
      <c r="F745" s="25"/>
      <c r="G745" s="1"/>
    </row>
    <row r="746" spans="1:7" ht="18.75" customHeight="1">
      <c r="A746" s="31">
        <v>6</v>
      </c>
      <c r="B746" s="32" t="s">
        <v>24</v>
      </c>
      <c r="C746" s="33">
        <v>160000</v>
      </c>
      <c r="D746" s="29">
        <f>C746*0.5666/10000</f>
        <v>9.0656</v>
      </c>
      <c r="E746" s="34">
        <f>D746*944</f>
        <v>8557.9264</v>
      </c>
      <c r="F746" s="25">
        <f>C746/E746</f>
        <v>18.696117788533446</v>
      </c>
      <c r="G746" s="1"/>
    </row>
    <row r="747" spans="1:7" ht="46.5" customHeight="1">
      <c r="A747" s="31"/>
      <c r="B747" s="32"/>
      <c r="C747" s="33"/>
      <c r="D747" s="24" t="s">
        <v>17</v>
      </c>
      <c r="E747" s="34"/>
      <c r="F747" s="25"/>
      <c r="G747" s="1"/>
    </row>
    <row r="748" spans="1:7" ht="12.75">
      <c r="A748" s="35" t="s">
        <v>25</v>
      </c>
      <c r="B748" s="35"/>
      <c r="C748" s="35"/>
      <c r="D748" s="35"/>
      <c r="E748" s="35"/>
      <c r="F748" s="35"/>
      <c r="G748" s="1"/>
    </row>
    <row r="754" spans="1:7" ht="12.75">
      <c r="A754" s="1"/>
      <c r="B754" s="2"/>
      <c r="C754" s="3" t="s">
        <v>125</v>
      </c>
      <c r="D754" s="3"/>
      <c r="E754" s="1"/>
      <c r="F754" s="1"/>
      <c r="G754" s="1"/>
    </row>
    <row r="755" spans="1:7" ht="25.5" customHeight="1">
      <c r="A755" s="4" t="s">
        <v>1</v>
      </c>
      <c r="B755" s="4"/>
      <c r="C755" s="4"/>
      <c r="D755" s="4"/>
      <c r="E755" s="4"/>
      <c r="F755" s="4"/>
      <c r="G755" s="1"/>
    </row>
    <row r="756" spans="1:7" ht="51" customHeight="1">
      <c r="A756" s="5" t="s">
        <v>2</v>
      </c>
      <c r="B756" s="5"/>
      <c r="C756" s="5"/>
      <c r="D756" s="5"/>
      <c r="E756" s="5"/>
      <c r="F756" s="5"/>
      <c r="G756" s="6"/>
    </row>
    <row r="757" spans="1:7" ht="12.75">
      <c r="A757" s="1"/>
      <c r="B757" s="2"/>
      <c r="C757" s="3"/>
      <c r="D757" s="1"/>
      <c r="E757" s="1"/>
      <c r="F757" s="1"/>
      <c r="G757" s="1"/>
    </row>
    <row r="758" spans="1:7" ht="12.75">
      <c r="A758" s="7" t="s">
        <v>3</v>
      </c>
      <c r="B758" s="8" t="s">
        <v>4</v>
      </c>
      <c r="C758" s="9" t="s">
        <v>5</v>
      </c>
      <c r="D758" s="10" t="s">
        <v>6</v>
      </c>
      <c r="E758" s="10" t="s">
        <v>7</v>
      </c>
      <c r="F758" s="10" t="s">
        <v>8</v>
      </c>
      <c r="G758" s="1"/>
    </row>
    <row r="759" spans="1:12" ht="41.25" customHeight="1">
      <c r="A759" s="11">
        <v>1</v>
      </c>
      <c r="B759" s="12" t="s">
        <v>9</v>
      </c>
      <c r="C759" s="13">
        <f>I759</f>
        <v>6600</v>
      </c>
      <c r="D759" s="14">
        <v>2534.4</v>
      </c>
      <c r="E759" s="15">
        <f>D759*2.63</f>
        <v>6665.472</v>
      </c>
      <c r="F759" s="16">
        <f>C759/E759</f>
        <v>0.9901774397972117</v>
      </c>
      <c r="G759" s="1"/>
      <c r="H759" s="17"/>
      <c r="I759" s="36">
        <v>6600</v>
      </c>
      <c r="J759" s="37" t="s">
        <v>10</v>
      </c>
      <c r="K759" s="37">
        <v>6412</v>
      </c>
      <c r="L759" s="37">
        <v>1.1</v>
      </c>
    </row>
    <row r="760" spans="1:12" ht="48.75" customHeight="1">
      <c r="A760" s="11"/>
      <c r="B760" s="12"/>
      <c r="C760" s="13"/>
      <c r="D760" s="20" t="s">
        <v>11</v>
      </c>
      <c r="E760" s="15"/>
      <c r="F760" s="16"/>
      <c r="G760" s="1"/>
      <c r="H760" s="17"/>
      <c r="I760" s="26">
        <v>600000</v>
      </c>
      <c r="J760" s="27" t="s">
        <v>27</v>
      </c>
      <c r="K760" s="38">
        <v>80000</v>
      </c>
      <c r="L760" s="27">
        <v>7.5</v>
      </c>
    </row>
    <row r="761" spans="1:12" ht="63.75" customHeight="1">
      <c r="A761" s="39">
        <v>2</v>
      </c>
      <c r="B761" s="12" t="s">
        <v>28</v>
      </c>
      <c r="C761" s="13">
        <v>400000</v>
      </c>
      <c r="D761" s="23">
        <v>92.48</v>
      </c>
      <c r="E761" s="24">
        <f>D761*944</f>
        <v>87301.12000000001</v>
      </c>
      <c r="F761" s="25">
        <f>C761/E761</f>
        <v>4.5818427071726</v>
      </c>
      <c r="G761" s="1"/>
      <c r="H761" s="17"/>
      <c r="I761" s="40" t="s">
        <v>12</v>
      </c>
      <c r="J761" s="27" t="s">
        <v>13</v>
      </c>
      <c r="K761" s="27" t="s">
        <v>14</v>
      </c>
      <c r="L761" s="27">
        <v>76</v>
      </c>
    </row>
    <row r="762" spans="1:12" ht="35.25" customHeight="1">
      <c r="A762" s="39"/>
      <c r="B762" s="12"/>
      <c r="C762" s="13"/>
      <c r="D762" s="23" t="s">
        <v>17</v>
      </c>
      <c r="E762" s="24"/>
      <c r="F762" s="25"/>
      <c r="G762" s="1"/>
      <c r="H762" s="17"/>
      <c r="I762" s="40">
        <v>5170</v>
      </c>
      <c r="J762" s="27" t="s">
        <v>16</v>
      </c>
      <c r="K762" s="27">
        <v>554.4</v>
      </c>
      <c r="L762" s="27">
        <v>9.3</v>
      </c>
    </row>
    <row r="763" spans="1:12" ht="12.75" customHeight="1">
      <c r="A763" s="11">
        <v>3</v>
      </c>
      <c r="B763" s="12" t="s">
        <v>15</v>
      </c>
      <c r="C763" s="13">
        <v>1616400</v>
      </c>
      <c r="D763" s="23">
        <v>24.5</v>
      </c>
      <c r="E763" s="24">
        <f>D763*944</f>
        <v>23128</v>
      </c>
      <c r="F763" s="25">
        <f>C763/E763</f>
        <v>69.88931165686614</v>
      </c>
      <c r="G763" s="1"/>
      <c r="H763" s="17"/>
      <c r="I763" s="26">
        <v>171950</v>
      </c>
      <c r="J763" s="27" t="s">
        <v>29</v>
      </c>
      <c r="K763" s="27" t="s">
        <v>30</v>
      </c>
      <c r="L763" s="27">
        <v>12</v>
      </c>
    </row>
    <row r="764" spans="1:7" ht="12.75">
      <c r="A764" s="11"/>
      <c r="B764" s="12"/>
      <c r="C764" s="13"/>
      <c r="D764" s="23" t="s">
        <v>17</v>
      </c>
      <c r="E764" s="24"/>
      <c r="F764" s="25"/>
      <c r="G764" s="1"/>
    </row>
    <row r="765" spans="1:7" ht="63.75" customHeight="1">
      <c r="A765" s="11">
        <v>4</v>
      </c>
      <c r="B765" s="12" t="s">
        <v>20</v>
      </c>
      <c r="C765" s="28">
        <v>50000</v>
      </c>
      <c r="D765" s="29" t="s">
        <v>21</v>
      </c>
      <c r="E765" s="30" t="s">
        <v>21</v>
      </c>
      <c r="F765" s="31" t="s">
        <v>21</v>
      </c>
      <c r="G765" s="1"/>
    </row>
    <row r="766" spans="1:7" ht="34.5" customHeight="1">
      <c r="A766" s="11"/>
      <c r="B766" s="12"/>
      <c r="C766" s="28"/>
      <c r="D766" s="29"/>
      <c r="E766" s="30"/>
      <c r="F766" s="31"/>
      <c r="G766" s="1"/>
    </row>
    <row r="767" spans="1:7" ht="63.75" customHeight="1">
      <c r="A767" s="11">
        <v>5</v>
      </c>
      <c r="B767" s="12" t="s">
        <v>31</v>
      </c>
      <c r="C767" s="13">
        <f>I763</f>
        <v>171950</v>
      </c>
      <c r="D767" s="23">
        <v>15.99</v>
      </c>
      <c r="E767" s="24">
        <f>D767*944</f>
        <v>15094.56</v>
      </c>
      <c r="F767" s="25">
        <f>C767/E767</f>
        <v>11.391521183790717</v>
      </c>
      <c r="G767" s="1"/>
    </row>
    <row r="768" spans="1:7" ht="40.5" customHeight="1">
      <c r="A768" s="11"/>
      <c r="B768" s="12"/>
      <c r="C768" s="13"/>
      <c r="D768" s="41" t="s">
        <v>17</v>
      </c>
      <c r="E768" s="24"/>
      <c r="F768" s="25"/>
      <c r="G768" s="1"/>
    </row>
    <row r="769" spans="1:7" ht="18.75" customHeight="1">
      <c r="A769" s="31">
        <v>6</v>
      </c>
      <c r="B769" s="32" t="s">
        <v>24</v>
      </c>
      <c r="C769" s="33">
        <v>160000</v>
      </c>
      <c r="D769" s="29">
        <f>C769*0.5666/10000</f>
        <v>9.0656</v>
      </c>
      <c r="E769" s="34">
        <f>D769*944</f>
        <v>8557.9264</v>
      </c>
      <c r="F769" s="25">
        <f>C769/E769</f>
        <v>18.696117788533446</v>
      </c>
      <c r="G769" s="1"/>
    </row>
    <row r="770" spans="1:7" ht="46.5" customHeight="1">
      <c r="A770" s="31"/>
      <c r="B770" s="32"/>
      <c r="C770" s="33"/>
      <c r="D770" s="24" t="s">
        <v>17</v>
      </c>
      <c r="E770" s="34"/>
      <c r="F770" s="25"/>
      <c r="G770" s="1"/>
    </row>
    <row r="771" spans="1:7" ht="12.75">
      <c r="A771" s="35" t="s">
        <v>25</v>
      </c>
      <c r="B771" s="35"/>
      <c r="C771" s="35"/>
      <c r="D771" s="35"/>
      <c r="E771" s="35"/>
      <c r="F771" s="35"/>
      <c r="G771" s="1"/>
    </row>
    <row r="775" spans="1:7" ht="12.75">
      <c r="A775" s="1"/>
      <c r="B775" s="2"/>
      <c r="C775" s="3" t="s">
        <v>126</v>
      </c>
      <c r="D775" s="3"/>
      <c r="E775" s="1"/>
      <c r="F775" s="1"/>
      <c r="G775" s="1"/>
    </row>
    <row r="776" spans="1:7" ht="25.5" customHeight="1">
      <c r="A776" s="4" t="s">
        <v>1</v>
      </c>
      <c r="B776" s="4"/>
      <c r="C776" s="4"/>
      <c r="D776" s="4"/>
      <c r="E776" s="4"/>
      <c r="F776" s="4"/>
      <c r="G776" s="1"/>
    </row>
    <row r="777" spans="1:7" ht="51" customHeight="1">
      <c r="A777" s="5" t="s">
        <v>2</v>
      </c>
      <c r="B777" s="5"/>
      <c r="C777" s="5"/>
      <c r="D777" s="5"/>
      <c r="E777" s="5"/>
      <c r="F777" s="5"/>
      <c r="G777" s="6"/>
    </row>
    <row r="778" spans="1:7" ht="12.75">
      <c r="A778" s="1"/>
      <c r="B778" s="2"/>
      <c r="C778" s="3"/>
      <c r="D778" s="1"/>
      <c r="E778" s="1"/>
      <c r="F778" s="1"/>
      <c r="G778" s="1"/>
    </row>
    <row r="779" spans="1:7" ht="12.75">
      <c r="A779" s="7" t="s">
        <v>3</v>
      </c>
      <c r="B779" s="8" t="s">
        <v>4</v>
      </c>
      <c r="C779" s="9" t="s">
        <v>5</v>
      </c>
      <c r="D779" s="10" t="s">
        <v>6</v>
      </c>
      <c r="E779" s="10" t="s">
        <v>7</v>
      </c>
      <c r="F779" s="10" t="s">
        <v>8</v>
      </c>
      <c r="G779" s="1"/>
    </row>
    <row r="780" spans="1:12" ht="41.25" customHeight="1">
      <c r="A780" s="11">
        <v>1</v>
      </c>
      <c r="B780" s="12" t="s">
        <v>9</v>
      </c>
      <c r="C780" s="13">
        <f>I780</f>
        <v>6600</v>
      </c>
      <c r="D780" s="14">
        <v>2534.4</v>
      </c>
      <c r="E780" s="15">
        <f>D780*2.63</f>
        <v>6665.472</v>
      </c>
      <c r="F780" s="16">
        <f>C780/E780</f>
        <v>0.9901774397972117</v>
      </c>
      <c r="G780" s="1"/>
      <c r="H780" s="17"/>
      <c r="I780" s="18">
        <v>6600</v>
      </c>
      <c r="J780" s="19" t="s">
        <v>10</v>
      </c>
      <c r="K780" s="19">
        <v>6412</v>
      </c>
      <c r="L780" s="19">
        <v>1.1</v>
      </c>
    </row>
    <row r="781" spans="1:12" ht="48.75" customHeight="1">
      <c r="A781" s="11"/>
      <c r="B781" s="12"/>
      <c r="C781" s="13"/>
      <c r="D781" s="20" t="s">
        <v>11</v>
      </c>
      <c r="E781" s="15"/>
      <c r="F781" s="16"/>
      <c r="G781" s="1"/>
      <c r="H781" s="17"/>
      <c r="I781" s="21" t="s">
        <v>12</v>
      </c>
      <c r="J781" s="22" t="s">
        <v>13</v>
      </c>
      <c r="K781" s="22" t="s">
        <v>14</v>
      </c>
      <c r="L781" s="22">
        <v>76</v>
      </c>
    </row>
    <row r="782" spans="1:12" ht="12.75" customHeight="1">
      <c r="A782" s="11">
        <v>2</v>
      </c>
      <c r="B782" s="12" t="s">
        <v>15</v>
      </c>
      <c r="C782" s="13">
        <v>1616400</v>
      </c>
      <c r="D782" s="23">
        <v>24.5</v>
      </c>
      <c r="E782" s="24">
        <f>D782*944</f>
        <v>23128</v>
      </c>
      <c r="F782" s="25">
        <f>C782/E782</f>
        <v>69.88931165686614</v>
      </c>
      <c r="G782" s="1"/>
      <c r="H782" s="17"/>
      <c r="I782" s="21">
        <v>5170</v>
      </c>
      <c r="J782" s="22" t="s">
        <v>16</v>
      </c>
      <c r="K782" s="22">
        <v>554.4</v>
      </c>
      <c r="L782" s="22">
        <v>9.3</v>
      </c>
    </row>
    <row r="783" spans="1:7" ht="12.75">
      <c r="A783" s="11"/>
      <c r="B783" s="12"/>
      <c r="C783" s="13"/>
      <c r="D783" s="23" t="s">
        <v>17</v>
      </c>
      <c r="E783" s="24"/>
      <c r="F783" s="25"/>
      <c r="G783" s="1"/>
    </row>
    <row r="784" spans="1:7" ht="63.75" customHeight="1">
      <c r="A784" s="11">
        <v>3</v>
      </c>
      <c r="B784" s="12" t="s">
        <v>20</v>
      </c>
      <c r="C784" s="28">
        <v>50000</v>
      </c>
      <c r="D784" s="29" t="s">
        <v>21</v>
      </c>
      <c r="E784" s="30" t="s">
        <v>21</v>
      </c>
      <c r="F784" s="31" t="s">
        <v>21</v>
      </c>
      <c r="G784" s="1"/>
    </row>
    <row r="785" spans="1:7" ht="34.5" customHeight="1">
      <c r="A785" s="11"/>
      <c r="B785" s="12"/>
      <c r="C785" s="28"/>
      <c r="D785" s="29"/>
      <c r="E785" s="30"/>
      <c r="F785" s="31"/>
      <c r="G785" s="1"/>
    </row>
    <row r="786" spans="1:7" ht="18.75" customHeight="1">
      <c r="A786" s="11">
        <v>4</v>
      </c>
      <c r="B786" s="32" t="s">
        <v>24</v>
      </c>
      <c r="C786" s="33">
        <v>160000</v>
      </c>
      <c r="D786" s="29">
        <f>C786*0.5666/10000</f>
        <v>9.0656</v>
      </c>
      <c r="E786" s="34">
        <f>D786*944</f>
        <v>8557.9264</v>
      </c>
      <c r="F786" s="25">
        <f>C786/E786</f>
        <v>18.696117788533446</v>
      </c>
      <c r="G786" s="1"/>
    </row>
    <row r="787" spans="1:7" ht="46.5" customHeight="1">
      <c r="A787" s="11"/>
      <c r="B787" s="32"/>
      <c r="C787" s="33"/>
      <c r="D787" s="24" t="s">
        <v>17</v>
      </c>
      <c r="E787" s="34"/>
      <c r="F787" s="25"/>
      <c r="G787" s="1"/>
    </row>
    <row r="788" spans="1:7" ht="12.75">
      <c r="A788" s="35" t="s">
        <v>25</v>
      </c>
      <c r="B788" s="35"/>
      <c r="C788" s="35"/>
      <c r="D788" s="35"/>
      <c r="E788" s="35"/>
      <c r="F788" s="35"/>
      <c r="G788" s="1"/>
    </row>
    <row r="792" spans="1:7" ht="12.75">
      <c r="A792" s="1"/>
      <c r="B792" s="2"/>
      <c r="C792" s="3" t="s">
        <v>127</v>
      </c>
      <c r="D792" s="3"/>
      <c r="E792" s="1"/>
      <c r="F792" s="1"/>
      <c r="G792" s="1"/>
    </row>
    <row r="793" spans="1:7" ht="25.5" customHeight="1">
      <c r="A793" s="4" t="s">
        <v>1</v>
      </c>
      <c r="B793" s="4"/>
      <c r="C793" s="4"/>
      <c r="D793" s="4"/>
      <c r="E793" s="4"/>
      <c r="F793" s="4"/>
      <c r="G793" s="1"/>
    </row>
    <row r="794" spans="1:7" ht="51" customHeight="1">
      <c r="A794" s="5" t="s">
        <v>2</v>
      </c>
      <c r="B794" s="5"/>
      <c r="C794" s="5"/>
      <c r="D794" s="5"/>
      <c r="E794" s="5"/>
      <c r="F794" s="5"/>
      <c r="G794" s="6"/>
    </row>
    <row r="795" spans="1:7" ht="12.75">
      <c r="A795" s="1"/>
      <c r="B795" s="2"/>
      <c r="C795" s="3"/>
      <c r="D795" s="1"/>
      <c r="E795" s="1"/>
      <c r="F795" s="1"/>
      <c r="G795" s="1"/>
    </row>
    <row r="796" spans="1:7" ht="12.75">
      <c r="A796" s="7" t="s">
        <v>3</v>
      </c>
      <c r="B796" s="8" t="s">
        <v>4</v>
      </c>
      <c r="C796" s="9" t="s">
        <v>5</v>
      </c>
      <c r="D796" s="10" t="s">
        <v>6</v>
      </c>
      <c r="E796" s="10" t="s">
        <v>7</v>
      </c>
      <c r="F796" s="10" t="s">
        <v>8</v>
      </c>
      <c r="G796" s="1"/>
    </row>
    <row r="797" spans="1:12" ht="41.25" customHeight="1">
      <c r="A797" s="11">
        <v>1</v>
      </c>
      <c r="B797" s="12" t="s">
        <v>9</v>
      </c>
      <c r="C797" s="13">
        <f>I797</f>
        <v>6600</v>
      </c>
      <c r="D797" s="14">
        <v>2534.4</v>
      </c>
      <c r="E797" s="15">
        <f>D797*2.63</f>
        <v>6665.472</v>
      </c>
      <c r="F797" s="16">
        <f>C797/E797</f>
        <v>0.9901774397972117</v>
      </c>
      <c r="G797" s="1"/>
      <c r="H797" s="17"/>
      <c r="I797" s="42">
        <v>6600</v>
      </c>
      <c r="J797" s="37" t="s">
        <v>10</v>
      </c>
      <c r="K797" s="43">
        <v>6412</v>
      </c>
      <c r="L797" s="37">
        <v>1.1</v>
      </c>
    </row>
    <row r="798" spans="1:12" ht="48.75" customHeight="1">
      <c r="A798" s="11"/>
      <c r="B798" s="12"/>
      <c r="C798" s="13"/>
      <c r="D798" s="20" t="s">
        <v>11</v>
      </c>
      <c r="E798" s="15"/>
      <c r="F798" s="16"/>
      <c r="G798" s="1"/>
      <c r="H798" s="17"/>
      <c r="I798" s="26">
        <v>600000</v>
      </c>
      <c r="J798" s="27" t="s">
        <v>59</v>
      </c>
      <c r="K798" s="38">
        <v>120000</v>
      </c>
      <c r="L798" s="27">
        <v>5</v>
      </c>
    </row>
    <row r="799" spans="1:12" ht="63.75" customHeight="1">
      <c r="A799" s="39">
        <v>2</v>
      </c>
      <c r="B799" s="12" t="s">
        <v>28</v>
      </c>
      <c r="C799" s="13">
        <v>400000</v>
      </c>
      <c r="D799" s="23">
        <v>138.7</v>
      </c>
      <c r="E799" s="24">
        <f>D799*944</f>
        <v>130932.79999999999</v>
      </c>
      <c r="F799" s="25">
        <f>C799/E799</f>
        <v>3.055002260701673</v>
      </c>
      <c r="G799" s="1"/>
      <c r="H799" s="17"/>
      <c r="I799" s="26">
        <v>1616400</v>
      </c>
      <c r="J799" s="27" t="s">
        <v>128</v>
      </c>
      <c r="K799" s="38">
        <v>21953</v>
      </c>
      <c r="L799" s="27">
        <v>74</v>
      </c>
    </row>
    <row r="800" spans="1:12" ht="35.25" customHeight="1">
      <c r="A800" s="39"/>
      <c r="B800" s="12"/>
      <c r="C800" s="13"/>
      <c r="D800" s="23" t="s">
        <v>17</v>
      </c>
      <c r="E800" s="24"/>
      <c r="F800" s="25"/>
      <c r="G800" s="1"/>
      <c r="H800" s="17"/>
      <c r="I800" s="40">
        <v>5170</v>
      </c>
      <c r="J800" s="27" t="s">
        <v>16</v>
      </c>
      <c r="K800" s="27">
        <v>554</v>
      </c>
      <c r="L800" s="27">
        <v>9.3</v>
      </c>
    </row>
    <row r="801" spans="1:12" ht="12.75" customHeight="1">
      <c r="A801" s="11">
        <v>3</v>
      </c>
      <c r="B801" s="12" t="s">
        <v>15</v>
      </c>
      <c r="C801" s="13">
        <v>1616400</v>
      </c>
      <c r="D801" s="23">
        <v>25.38</v>
      </c>
      <c r="E801" s="24">
        <f>D801*944</f>
        <v>23958.719999999998</v>
      </c>
      <c r="F801" s="25">
        <f>C801/E801</f>
        <v>67.46604159153745</v>
      </c>
      <c r="G801" s="1"/>
      <c r="H801" s="17"/>
      <c r="I801" s="26">
        <v>184490</v>
      </c>
      <c r="J801" s="27" t="s">
        <v>129</v>
      </c>
      <c r="K801" s="27">
        <v>14635</v>
      </c>
      <c r="L801" s="27">
        <v>13</v>
      </c>
    </row>
    <row r="802" spans="1:7" ht="12.75">
      <c r="A802" s="11"/>
      <c r="B802" s="12"/>
      <c r="C802" s="13"/>
      <c r="D802" s="23" t="s">
        <v>17</v>
      </c>
      <c r="E802" s="24"/>
      <c r="F802" s="25"/>
      <c r="G802" s="1"/>
    </row>
    <row r="803" spans="1:7" ht="63.75" customHeight="1">
      <c r="A803" s="11">
        <v>4</v>
      </c>
      <c r="B803" s="12" t="s">
        <v>20</v>
      </c>
      <c r="C803" s="28">
        <v>50000</v>
      </c>
      <c r="D803" s="29" t="s">
        <v>21</v>
      </c>
      <c r="E803" s="30" t="s">
        <v>21</v>
      </c>
      <c r="F803" s="31" t="s">
        <v>21</v>
      </c>
      <c r="G803" s="1"/>
    </row>
    <row r="804" spans="1:7" ht="34.5" customHeight="1">
      <c r="A804" s="11"/>
      <c r="B804" s="12"/>
      <c r="C804" s="28"/>
      <c r="D804" s="29"/>
      <c r="E804" s="30"/>
      <c r="F804" s="31"/>
      <c r="G804" s="1"/>
    </row>
    <row r="805" spans="1:7" ht="63.75" customHeight="1">
      <c r="A805" s="11">
        <v>5</v>
      </c>
      <c r="B805" s="12" t="s">
        <v>31</v>
      </c>
      <c r="C805" s="13">
        <f>I801</f>
        <v>184490</v>
      </c>
      <c r="D805" s="23">
        <v>16.9</v>
      </c>
      <c r="E805" s="24">
        <f>D805*944</f>
        <v>15953.599999999999</v>
      </c>
      <c r="F805" s="25">
        <f>C805/E805</f>
        <v>11.564161067094576</v>
      </c>
      <c r="G805" s="1"/>
    </row>
    <row r="806" spans="1:7" ht="40.5" customHeight="1">
      <c r="A806" s="11"/>
      <c r="B806" s="12"/>
      <c r="C806" s="13"/>
      <c r="D806" s="41" t="s">
        <v>17</v>
      </c>
      <c r="E806" s="24"/>
      <c r="F806" s="25"/>
      <c r="G806" s="1"/>
    </row>
    <row r="807" spans="1:7" ht="18.75" customHeight="1">
      <c r="A807" s="31">
        <v>6</v>
      </c>
      <c r="B807" s="32" t="s">
        <v>24</v>
      </c>
      <c r="C807" s="33">
        <v>80000</v>
      </c>
      <c r="D807" s="29">
        <f>C807*0.5666/10000</f>
        <v>4.5328</v>
      </c>
      <c r="E807" s="34">
        <f>D807*944</f>
        <v>4278.9632</v>
      </c>
      <c r="F807" s="25">
        <f>C807/E807</f>
        <v>18.696117788533446</v>
      </c>
      <c r="G807" s="1"/>
    </row>
    <row r="808" spans="1:7" ht="46.5" customHeight="1">
      <c r="A808" s="31"/>
      <c r="B808" s="32"/>
      <c r="C808" s="33"/>
      <c r="D808" s="24" t="s">
        <v>17</v>
      </c>
      <c r="E808" s="34"/>
      <c r="F808" s="25"/>
      <c r="G808" s="1"/>
    </row>
    <row r="809" spans="1:7" ht="12.75">
      <c r="A809" s="35" t="s">
        <v>25</v>
      </c>
      <c r="B809" s="35"/>
      <c r="C809" s="35"/>
      <c r="D809" s="35"/>
      <c r="E809" s="35"/>
      <c r="F809" s="35"/>
      <c r="G809" s="1"/>
    </row>
    <row r="812" spans="1:7" ht="12.75">
      <c r="A812" s="1"/>
      <c r="B812" s="2"/>
      <c r="C812" s="3" t="s">
        <v>130</v>
      </c>
      <c r="D812" s="3"/>
      <c r="E812" s="1"/>
      <c r="F812" s="1"/>
      <c r="G812" s="1"/>
    </row>
    <row r="813" spans="1:7" ht="25.5" customHeight="1">
      <c r="A813" s="4" t="s">
        <v>1</v>
      </c>
      <c r="B813" s="4"/>
      <c r="C813" s="4"/>
      <c r="D813" s="4"/>
      <c r="E813" s="4"/>
      <c r="F813" s="4"/>
      <c r="G813" s="1"/>
    </row>
    <row r="814" spans="1:7" ht="51" customHeight="1">
      <c r="A814" s="5" t="s">
        <v>2</v>
      </c>
      <c r="B814" s="5"/>
      <c r="C814" s="5"/>
      <c r="D814" s="5"/>
      <c r="E814" s="5"/>
      <c r="F814" s="5"/>
      <c r="G814" s="6"/>
    </row>
    <row r="815" spans="1:7" ht="12.75">
      <c r="A815" s="1"/>
      <c r="B815" s="2"/>
      <c r="C815" s="3"/>
      <c r="D815" s="1"/>
      <c r="E815" s="1"/>
      <c r="F815" s="1"/>
      <c r="G815" s="1"/>
    </row>
    <row r="816" spans="1:7" ht="12.75">
      <c r="A816" s="7" t="s">
        <v>3</v>
      </c>
      <c r="B816" s="8" t="s">
        <v>4</v>
      </c>
      <c r="C816" s="9" t="s">
        <v>5</v>
      </c>
      <c r="D816" s="10" t="s">
        <v>6</v>
      </c>
      <c r="E816" s="10" t="s">
        <v>7</v>
      </c>
      <c r="F816" s="10" t="s">
        <v>8</v>
      </c>
      <c r="G816" s="1"/>
    </row>
    <row r="817" spans="1:12" ht="41.25" customHeight="1">
      <c r="A817" s="11">
        <v>1</v>
      </c>
      <c r="B817" s="12" t="s">
        <v>9</v>
      </c>
      <c r="C817" s="13">
        <f>I817</f>
        <v>6600</v>
      </c>
      <c r="D817" s="14">
        <v>2534.4</v>
      </c>
      <c r="E817" s="15">
        <f>D817*2.63</f>
        <v>6665.472</v>
      </c>
      <c r="F817" s="16">
        <f>C817/E817</f>
        <v>0.9901774397972117</v>
      </c>
      <c r="G817" s="1"/>
      <c r="H817" s="17"/>
      <c r="I817" s="36">
        <v>6600</v>
      </c>
      <c r="J817" s="37" t="s">
        <v>10</v>
      </c>
      <c r="K817" s="37">
        <v>6412</v>
      </c>
      <c r="L817" s="37">
        <v>1.1</v>
      </c>
    </row>
    <row r="818" spans="1:12" ht="48.75" customHeight="1">
      <c r="A818" s="11"/>
      <c r="B818" s="12"/>
      <c r="C818" s="13"/>
      <c r="D818" s="20" t="s">
        <v>11</v>
      </c>
      <c r="E818" s="15"/>
      <c r="F818" s="16"/>
      <c r="G818" s="1"/>
      <c r="H818" s="17"/>
      <c r="I818" s="26">
        <v>600000</v>
      </c>
      <c r="J818" s="27" t="s">
        <v>27</v>
      </c>
      <c r="K818" s="38">
        <v>80000</v>
      </c>
      <c r="L818" s="27">
        <v>7.5</v>
      </c>
    </row>
    <row r="819" spans="1:12" ht="63.75" customHeight="1">
      <c r="A819" s="39">
        <v>2</v>
      </c>
      <c r="B819" s="12" t="s">
        <v>28</v>
      </c>
      <c r="C819" s="13">
        <v>400000</v>
      </c>
      <c r="D819" s="23">
        <v>92.48</v>
      </c>
      <c r="E819" s="24">
        <f>D819*944</f>
        <v>87301.12000000001</v>
      </c>
      <c r="F819" s="25">
        <f>C819/E819</f>
        <v>4.5818427071726</v>
      </c>
      <c r="G819" s="1"/>
      <c r="H819" s="17"/>
      <c r="I819" s="40" t="s">
        <v>12</v>
      </c>
      <c r="J819" s="27" t="s">
        <v>13</v>
      </c>
      <c r="K819" s="27" t="s">
        <v>14</v>
      </c>
      <c r="L819" s="27">
        <v>76</v>
      </c>
    </row>
    <row r="820" spans="1:12" ht="35.25" customHeight="1">
      <c r="A820" s="39"/>
      <c r="B820" s="12"/>
      <c r="C820" s="13"/>
      <c r="D820" s="23" t="s">
        <v>17</v>
      </c>
      <c r="E820" s="24"/>
      <c r="F820" s="25"/>
      <c r="G820" s="1"/>
      <c r="H820" s="17"/>
      <c r="I820" s="40">
        <v>5170</v>
      </c>
      <c r="J820" s="27" t="s">
        <v>16</v>
      </c>
      <c r="K820" s="27">
        <v>554.4</v>
      </c>
      <c r="L820" s="27">
        <v>9.3</v>
      </c>
    </row>
    <row r="821" spans="1:12" ht="12.75" customHeight="1">
      <c r="A821" s="11">
        <v>3</v>
      </c>
      <c r="B821" s="12" t="s">
        <v>15</v>
      </c>
      <c r="C821" s="13">
        <v>1616400</v>
      </c>
      <c r="D821" s="23">
        <v>24.5</v>
      </c>
      <c r="E821" s="24">
        <f>D821*944</f>
        <v>23128</v>
      </c>
      <c r="F821" s="25">
        <f>C821/E821</f>
        <v>69.88931165686614</v>
      </c>
      <c r="G821" s="1"/>
      <c r="H821" s="17"/>
      <c r="I821" s="26">
        <v>171950</v>
      </c>
      <c r="J821" s="27" t="s">
        <v>29</v>
      </c>
      <c r="K821" s="27" t="s">
        <v>30</v>
      </c>
      <c r="L821" s="27">
        <v>12</v>
      </c>
    </row>
    <row r="822" spans="1:7" ht="12.75">
      <c r="A822" s="11"/>
      <c r="B822" s="12"/>
      <c r="C822" s="13"/>
      <c r="D822" s="23" t="s">
        <v>17</v>
      </c>
      <c r="E822" s="24"/>
      <c r="F822" s="25"/>
      <c r="G822" s="1"/>
    </row>
    <row r="823" spans="1:7" ht="63.75" customHeight="1">
      <c r="A823" s="11">
        <v>4</v>
      </c>
      <c r="B823" s="12" t="s">
        <v>20</v>
      </c>
      <c r="C823" s="28">
        <v>50000</v>
      </c>
      <c r="D823" s="29" t="s">
        <v>21</v>
      </c>
      <c r="E823" s="30" t="s">
        <v>21</v>
      </c>
      <c r="F823" s="31" t="s">
        <v>21</v>
      </c>
      <c r="G823" s="1"/>
    </row>
    <row r="824" spans="1:7" ht="34.5" customHeight="1">
      <c r="A824" s="11"/>
      <c r="B824" s="12"/>
      <c r="C824" s="28"/>
      <c r="D824" s="29"/>
      <c r="E824" s="30"/>
      <c r="F824" s="31"/>
      <c r="G824" s="1"/>
    </row>
    <row r="825" spans="1:7" ht="63.75" customHeight="1">
      <c r="A825" s="11">
        <v>5</v>
      </c>
      <c r="B825" s="12" t="s">
        <v>31</v>
      </c>
      <c r="C825" s="13">
        <f>I821</f>
        <v>171950</v>
      </c>
      <c r="D825" s="23">
        <v>15.99</v>
      </c>
      <c r="E825" s="24">
        <f>D825*944</f>
        <v>15094.56</v>
      </c>
      <c r="F825" s="25">
        <f>C825/E825</f>
        <v>11.391521183790717</v>
      </c>
      <c r="G825" s="1"/>
    </row>
    <row r="826" spans="1:7" ht="40.5" customHeight="1">
      <c r="A826" s="11"/>
      <c r="B826" s="12"/>
      <c r="C826" s="13"/>
      <c r="D826" s="41" t="s">
        <v>17</v>
      </c>
      <c r="E826" s="24"/>
      <c r="F826" s="25"/>
      <c r="G826" s="1"/>
    </row>
    <row r="827" spans="1:7" ht="18.75" customHeight="1">
      <c r="A827" s="31">
        <v>6</v>
      </c>
      <c r="B827" s="32" t="s">
        <v>24</v>
      </c>
      <c r="C827" s="33">
        <v>160000</v>
      </c>
      <c r="D827" s="29">
        <f>C827*0.5666/10000</f>
        <v>9.0656</v>
      </c>
      <c r="E827" s="34">
        <f>D827*944</f>
        <v>8557.9264</v>
      </c>
      <c r="F827" s="25">
        <f>C827/E827</f>
        <v>18.696117788533446</v>
      </c>
      <c r="G827" s="1"/>
    </row>
    <row r="828" spans="1:7" ht="46.5" customHeight="1">
      <c r="A828" s="31"/>
      <c r="B828" s="32"/>
      <c r="C828" s="33"/>
      <c r="D828" s="24" t="s">
        <v>17</v>
      </c>
      <c r="E828" s="34"/>
      <c r="F828" s="25"/>
      <c r="G828" s="1"/>
    </row>
    <row r="829" spans="1:7" ht="12.75">
      <c r="A829" s="35" t="s">
        <v>25</v>
      </c>
      <c r="B829" s="35"/>
      <c r="C829" s="35"/>
      <c r="D829" s="35"/>
      <c r="E829" s="35"/>
      <c r="F829" s="35"/>
      <c r="G829" s="1"/>
    </row>
    <row r="833" spans="1:7" ht="12.75">
      <c r="A833" s="1"/>
      <c r="B833" s="2"/>
      <c r="C833" s="3" t="s">
        <v>131</v>
      </c>
      <c r="D833" s="3"/>
      <c r="E833" s="1"/>
      <c r="F833" s="1"/>
      <c r="G833" s="1"/>
    </row>
    <row r="834" spans="1:7" ht="25.5" customHeight="1">
      <c r="A834" s="4" t="s">
        <v>1</v>
      </c>
      <c r="B834" s="4"/>
      <c r="C834" s="4"/>
      <c r="D834" s="4"/>
      <c r="E834" s="4"/>
      <c r="F834" s="4"/>
      <c r="G834" s="1"/>
    </row>
    <row r="835" spans="1:7" ht="51" customHeight="1">
      <c r="A835" s="5" t="s">
        <v>2</v>
      </c>
      <c r="B835" s="5"/>
      <c r="C835" s="5"/>
      <c r="D835" s="5"/>
      <c r="E835" s="5"/>
      <c r="F835" s="5"/>
      <c r="G835" s="6"/>
    </row>
    <row r="836" spans="1:7" ht="12.75">
      <c r="A836" s="1"/>
      <c r="B836" s="2"/>
      <c r="C836" s="3"/>
      <c r="D836" s="1"/>
      <c r="E836" s="1"/>
      <c r="F836" s="1"/>
      <c r="G836" s="1"/>
    </row>
    <row r="837" spans="1:7" ht="12.75">
      <c r="A837" s="7" t="s">
        <v>3</v>
      </c>
      <c r="B837" s="8" t="s">
        <v>4</v>
      </c>
      <c r="C837" s="9" t="s">
        <v>5</v>
      </c>
      <c r="D837" s="10" t="s">
        <v>6</v>
      </c>
      <c r="E837" s="10" t="s">
        <v>7</v>
      </c>
      <c r="F837" s="10" t="s">
        <v>8</v>
      </c>
      <c r="G837" s="1"/>
    </row>
    <row r="838" spans="1:12" ht="41.25" customHeight="1">
      <c r="A838" s="11">
        <v>1</v>
      </c>
      <c r="B838" s="12" t="s">
        <v>9</v>
      </c>
      <c r="C838" s="13">
        <f>I838</f>
        <v>6600</v>
      </c>
      <c r="D838" s="14">
        <v>2534.4</v>
      </c>
      <c r="E838" s="15">
        <f>D838*2.63</f>
        <v>6665.472</v>
      </c>
      <c r="F838" s="16">
        <f>C838/E838</f>
        <v>0.9901774397972117</v>
      </c>
      <c r="G838" s="1"/>
      <c r="H838" s="17"/>
      <c r="I838" s="42">
        <v>6600</v>
      </c>
      <c r="J838" s="37" t="s">
        <v>10</v>
      </c>
      <c r="K838" s="43">
        <v>6412</v>
      </c>
      <c r="L838" s="37">
        <v>1.1</v>
      </c>
    </row>
    <row r="839" spans="1:12" ht="48.75" customHeight="1">
      <c r="A839" s="11"/>
      <c r="B839" s="12"/>
      <c r="C839" s="13"/>
      <c r="D839" s="20" t="s">
        <v>11</v>
      </c>
      <c r="E839" s="15"/>
      <c r="F839" s="16"/>
      <c r="G839" s="1"/>
      <c r="H839" s="17"/>
      <c r="I839" s="26">
        <v>600000</v>
      </c>
      <c r="J839" s="27" t="s">
        <v>27</v>
      </c>
      <c r="K839" s="38">
        <v>80000</v>
      </c>
      <c r="L839" s="27">
        <v>7.5</v>
      </c>
    </row>
    <row r="840" spans="1:12" ht="63.75" customHeight="1">
      <c r="A840" s="39">
        <v>2</v>
      </c>
      <c r="B840" s="12" t="s">
        <v>28</v>
      </c>
      <c r="C840" s="13">
        <v>400000</v>
      </c>
      <c r="D840" s="23">
        <v>92.48</v>
      </c>
      <c r="E840" s="24">
        <f>D840*944</f>
        <v>87301.12000000001</v>
      </c>
      <c r="F840" s="25">
        <f>C840/E840</f>
        <v>4.5818427071726</v>
      </c>
      <c r="G840" s="1"/>
      <c r="H840" s="17"/>
      <c r="I840" s="40" t="s">
        <v>132</v>
      </c>
      <c r="J840" s="27" t="s">
        <v>133</v>
      </c>
      <c r="K840" s="27" t="s">
        <v>134</v>
      </c>
      <c r="L840" s="27">
        <v>57</v>
      </c>
    </row>
    <row r="841" spans="1:12" ht="35.25" customHeight="1">
      <c r="A841" s="39"/>
      <c r="B841" s="12"/>
      <c r="C841" s="13"/>
      <c r="D841" s="23" t="s">
        <v>17</v>
      </c>
      <c r="E841" s="24"/>
      <c r="F841" s="25"/>
      <c r="G841" s="1"/>
      <c r="H841" s="17"/>
      <c r="I841" s="40">
        <v>5170</v>
      </c>
      <c r="J841" s="27" t="s">
        <v>16</v>
      </c>
      <c r="K841" s="27">
        <v>554</v>
      </c>
      <c r="L841" s="27">
        <v>9.3</v>
      </c>
    </row>
    <row r="842" spans="1:12" ht="12.75" customHeight="1">
      <c r="A842" s="11">
        <v>3</v>
      </c>
      <c r="B842" s="12" t="s">
        <v>15</v>
      </c>
      <c r="C842" s="13">
        <v>1091070</v>
      </c>
      <c r="D842" s="23">
        <v>22.2</v>
      </c>
      <c r="E842" s="24">
        <f>D842*944</f>
        <v>20956.8</v>
      </c>
      <c r="F842" s="25">
        <f>C842/E842</f>
        <v>52.06281493357765</v>
      </c>
      <c r="G842" s="1"/>
      <c r="H842" s="17"/>
      <c r="I842" s="26">
        <v>205200</v>
      </c>
      <c r="J842" s="27" t="s">
        <v>135</v>
      </c>
      <c r="K842" s="38">
        <v>12806</v>
      </c>
      <c r="L842" s="27">
        <v>16</v>
      </c>
    </row>
    <row r="843" spans="1:7" ht="12.75">
      <c r="A843" s="11"/>
      <c r="B843" s="12"/>
      <c r="C843" s="13"/>
      <c r="D843" s="23" t="s">
        <v>17</v>
      </c>
      <c r="E843" s="24"/>
      <c r="F843" s="25"/>
      <c r="G843" s="1"/>
    </row>
    <row r="844" spans="1:7" ht="63.75" customHeight="1">
      <c r="A844" s="11">
        <v>4</v>
      </c>
      <c r="B844" s="12" t="s">
        <v>20</v>
      </c>
      <c r="C844" s="28">
        <v>50000</v>
      </c>
      <c r="D844" s="29" t="s">
        <v>21</v>
      </c>
      <c r="E844" s="30" t="s">
        <v>21</v>
      </c>
      <c r="F844" s="31" t="s">
        <v>21</v>
      </c>
      <c r="G844" s="1"/>
    </row>
    <row r="845" spans="1:7" ht="34.5" customHeight="1">
      <c r="A845" s="11"/>
      <c r="B845" s="12"/>
      <c r="C845" s="28"/>
      <c r="D845" s="29"/>
      <c r="E845" s="30"/>
      <c r="F845" s="31"/>
      <c r="G845" s="1"/>
    </row>
    <row r="846" spans="1:7" ht="63.75" customHeight="1">
      <c r="A846" s="11">
        <v>5</v>
      </c>
      <c r="B846" s="12" t="s">
        <v>31</v>
      </c>
      <c r="C846" s="13">
        <f>I842</f>
        <v>205200</v>
      </c>
      <c r="D846" s="23">
        <v>14.8</v>
      </c>
      <c r="E846" s="24">
        <f>D846*944</f>
        <v>13971.2</v>
      </c>
      <c r="F846" s="25">
        <f>C846/E846</f>
        <v>14.687356848373797</v>
      </c>
      <c r="G846" s="1"/>
    </row>
    <row r="847" spans="1:7" ht="40.5" customHeight="1">
      <c r="A847" s="11"/>
      <c r="B847" s="12"/>
      <c r="C847" s="13"/>
      <c r="D847" s="41" t="s">
        <v>17</v>
      </c>
      <c r="E847" s="24"/>
      <c r="F847" s="25"/>
      <c r="G847" s="1"/>
    </row>
    <row r="848" spans="1:7" ht="18.75" customHeight="1">
      <c r="A848" s="31">
        <v>6</v>
      </c>
      <c r="B848" s="32" t="s">
        <v>24</v>
      </c>
      <c r="C848" s="33">
        <v>80000</v>
      </c>
      <c r="D848" s="29">
        <f>C848*0.5666/10000</f>
        <v>4.5328</v>
      </c>
      <c r="E848" s="34">
        <f>D848*944</f>
        <v>4278.9632</v>
      </c>
      <c r="F848" s="25">
        <f>C848/E848</f>
        <v>18.696117788533446</v>
      </c>
      <c r="G848" s="1"/>
    </row>
    <row r="849" spans="1:7" ht="46.5" customHeight="1">
      <c r="A849" s="31"/>
      <c r="B849" s="32"/>
      <c r="C849" s="33"/>
      <c r="D849" s="24" t="s">
        <v>17</v>
      </c>
      <c r="E849" s="34"/>
      <c r="F849" s="25"/>
      <c r="G849" s="1"/>
    </row>
    <row r="850" spans="1:7" ht="12.75">
      <c r="A850" s="35" t="s">
        <v>25</v>
      </c>
      <c r="B850" s="35"/>
      <c r="C850" s="35"/>
      <c r="D850" s="35"/>
      <c r="E850" s="35"/>
      <c r="F850" s="35"/>
      <c r="G850" s="1"/>
    </row>
    <row r="853" spans="1:7" ht="12.75">
      <c r="A853" s="1"/>
      <c r="B853" s="2"/>
      <c r="C853" s="3" t="s">
        <v>136</v>
      </c>
      <c r="D853" s="3"/>
      <c r="E853" s="1"/>
      <c r="F853" s="1"/>
      <c r="G853" s="1"/>
    </row>
    <row r="854" spans="1:7" ht="25.5" customHeight="1">
      <c r="A854" s="4" t="s">
        <v>1</v>
      </c>
      <c r="B854" s="4"/>
      <c r="C854" s="4"/>
      <c r="D854" s="4"/>
      <c r="E854" s="4"/>
      <c r="F854" s="4"/>
      <c r="G854" s="1"/>
    </row>
    <row r="855" spans="1:7" ht="51" customHeight="1">
      <c r="A855" s="5" t="s">
        <v>2</v>
      </c>
      <c r="B855" s="5"/>
      <c r="C855" s="5"/>
      <c r="D855" s="5"/>
      <c r="E855" s="5"/>
      <c r="F855" s="5"/>
      <c r="G855" s="6"/>
    </row>
    <row r="856" spans="1:7" ht="12.75">
      <c r="A856" s="1"/>
      <c r="B856" s="2"/>
      <c r="C856" s="3"/>
      <c r="D856" s="1"/>
      <c r="E856" s="1"/>
      <c r="F856" s="1"/>
      <c r="G856" s="1"/>
    </row>
    <row r="857" spans="1:7" ht="12.75">
      <c r="A857" s="7" t="s">
        <v>3</v>
      </c>
      <c r="B857" s="8" t="s">
        <v>4</v>
      </c>
      <c r="C857" s="9" t="s">
        <v>5</v>
      </c>
      <c r="D857" s="10" t="s">
        <v>6</v>
      </c>
      <c r="E857" s="10" t="s">
        <v>7</v>
      </c>
      <c r="F857" s="10" t="s">
        <v>8</v>
      </c>
      <c r="G857" s="1"/>
    </row>
    <row r="858" spans="1:12" ht="41.25" customHeight="1">
      <c r="A858" s="11">
        <v>1</v>
      </c>
      <c r="B858" s="12" t="s">
        <v>9</v>
      </c>
      <c r="C858" s="13">
        <f>I858</f>
        <v>6600</v>
      </c>
      <c r="D858" s="14">
        <v>2534.4</v>
      </c>
      <c r="E858" s="15">
        <f>D858*2.63</f>
        <v>6665.472</v>
      </c>
      <c r="F858" s="16">
        <f>C858/E858</f>
        <v>0.9901774397972117</v>
      </c>
      <c r="G858" s="1"/>
      <c r="H858" s="17"/>
      <c r="I858" s="42">
        <v>6600</v>
      </c>
      <c r="J858" s="37" t="s">
        <v>10</v>
      </c>
      <c r="K858" s="43">
        <v>6412</v>
      </c>
      <c r="L858" s="37">
        <v>1.1</v>
      </c>
    </row>
    <row r="859" spans="1:12" ht="48.75" customHeight="1">
      <c r="A859" s="11"/>
      <c r="B859" s="12"/>
      <c r="C859" s="13"/>
      <c r="D859" s="20" t="s">
        <v>11</v>
      </c>
      <c r="E859" s="15"/>
      <c r="F859" s="16"/>
      <c r="G859" s="1"/>
      <c r="H859" s="17"/>
      <c r="I859" s="26">
        <v>600000</v>
      </c>
      <c r="J859" s="27" t="s">
        <v>27</v>
      </c>
      <c r="K859" s="38">
        <v>80000</v>
      </c>
      <c r="L859" s="27">
        <v>7.5</v>
      </c>
    </row>
    <row r="860" spans="1:12" ht="63.75" customHeight="1">
      <c r="A860" s="39">
        <v>2</v>
      </c>
      <c r="B860" s="12" t="s">
        <v>28</v>
      </c>
      <c r="C860" s="13">
        <v>400000</v>
      </c>
      <c r="D860" s="23">
        <v>92.48</v>
      </c>
      <c r="E860" s="24">
        <f>D860*944</f>
        <v>87301.12000000001</v>
      </c>
      <c r="F860" s="25">
        <f>C860/E860</f>
        <v>4.5818427071726</v>
      </c>
      <c r="G860" s="1"/>
      <c r="H860" s="17"/>
      <c r="I860" s="40" t="s">
        <v>132</v>
      </c>
      <c r="J860" s="27" t="s">
        <v>133</v>
      </c>
      <c r="K860" s="27" t="s">
        <v>134</v>
      </c>
      <c r="L860" s="27">
        <v>57</v>
      </c>
    </row>
    <row r="861" spans="1:12" ht="35.25" customHeight="1">
      <c r="A861" s="39"/>
      <c r="B861" s="12"/>
      <c r="C861" s="13"/>
      <c r="D861" s="23" t="s">
        <v>17</v>
      </c>
      <c r="E861" s="24"/>
      <c r="F861" s="25"/>
      <c r="G861" s="1"/>
      <c r="H861" s="17"/>
      <c r="I861" s="40">
        <v>5170</v>
      </c>
      <c r="J861" s="27" t="s">
        <v>16</v>
      </c>
      <c r="K861" s="27">
        <v>554</v>
      </c>
      <c r="L861" s="27">
        <v>9.3</v>
      </c>
    </row>
    <row r="862" spans="1:12" ht="12.75" customHeight="1">
      <c r="A862" s="11">
        <v>3</v>
      </c>
      <c r="B862" s="12" t="s">
        <v>15</v>
      </c>
      <c r="C862" s="13">
        <v>1091070</v>
      </c>
      <c r="D862" s="23">
        <v>22.2</v>
      </c>
      <c r="E862" s="24">
        <f>D862*944</f>
        <v>20956.8</v>
      </c>
      <c r="F862" s="25">
        <f>C862/E862</f>
        <v>52.06281493357765</v>
      </c>
      <c r="G862" s="1"/>
      <c r="H862" s="17"/>
      <c r="I862" s="26">
        <v>205200</v>
      </c>
      <c r="J862" s="27" t="s">
        <v>135</v>
      </c>
      <c r="K862" s="38">
        <v>12806</v>
      </c>
      <c r="L862" s="27">
        <v>16</v>
      </c>
    </row>
    <row r="863" spans="1:7" ht="12.75">
      <c r="A863" s="11"/>
      <c r="B863" s="12"/>
      <c r="C863" s="13"/>
      <c r="D863" s="23" t="s">
        <v>17</v>
      </c>
      <c r="E863" s="24"/>
      <c r="F863" s="25"/>
      <c r="G863" s="1"/>
    </row>
    <row r="864" spans="1:7" ht="63.75" customHeight="1">
      <c r="A864" s="11">
        <v>4</v>
      </c>
      <c r="B864" s="12" t="s">
        <v>20</v>
      </c>
      <c r="C864" s="28">
        <v>50000</v>
      </c>
      <c r="D864" s="29" t="s">
        <v>21</v>
      </c>
      <c r="E864" s="30" t="s">
        <v>21</v>
      </c>
      <c r="F864" s="31" t="s">
        <v>21</v>
      </c>
      <c r="G864" s="1"/>
    </row>
    <row r="865" spans="1:7" ht="34.5" customHeight="1">
      <c r="A865" s="11"/>
      <c r="B865" s="12"/>
      <c r="C865" s="28"/>
      <c r="D865" s="29"/>
      <c r="E865" s="30"/>
      <c r="F865" s="31"/>
      <c r="G865" s="1"/>
    </row>
    <row r="866" spans="1:7" ht="63.75" customHeight="1">
      <c r="A866" s="11">
        <v>5</v>
      </c>
      <c r="B866" s="12" t="s">
        <v>31</v>
      </c>
      <c r="C866" s="13">
        <f>I862</f>
        <v>205200</v>
      </c>
      <c r="D866" s="23">
        <v>14.8</v>
      </c>
      <c r="E866" s="24">
        <f>D866*944</f>
        <v>13971.2</v>
      </c>
      <c r="F866" s="25">
        <f>C866/E866</f>
        <v>14.687356848373797</v>
      </c>
      <c r="G866" s="1"/>
    </row>
    <row r="867" spans="1:7" ht="40.5" customHeight="1">
      <c r="A867" s="11"/>
      <c r="B867" s="12"/>
      <c r="C867" s="13"/>
      <c r="D867" s="41" t="s">
        <v>17</v>
      </c>
      <c r="E867" s="24"/>
      <c r="F867" s="25"/>
      <c r="G867" s="1"/>
    </row>
    <row r="868" spans="1:7" ht="18.75" customHeight="1">
      <c r="A868" s="31">
        <v>6</v>
      </c>
      <c r="B868" s="32" t="s">
        <v>24</v>
      </c>
      <c r="C868" s="33">
        <v>80000</v>
      </c>
      <c r="D868" s="29">
        <f>C868*0.5666/10000</f>
        <v>4.5328</v>
      </c>
      <c r="E868" s="34">
        <f>D868*944</f>
        <v>4278.9632</v>
      </c>
      <c r="F868" s="25">
        <f>C868/E868</f>
        <v>18.696117788533446</v>
      </c>
      <c r="G868" s="1"/>
    </row>
    <row r="869" spans="1:7" ht="46.5" customHeight="1">
      <c r="A869" s="31"/>
      <c r="B869" s="32"/>
      <c r="C869" s="33"/>
      <c r="D869" s="24" t="s">
        <v>17</v>
      </c>
      <c r="E869" s="34"/>
      <c r="F869" s="25"/>
      <c r="G869" s="1"/>
    </row>
    <row r="870" spans="1:7" ht="12.75">
      <c r="A870" s="35" t="s">
        <v>25</v>
      </c>
      <c r="B870" s="35"/>
      <c r="C870" s="35"/>
      <c r="D870" s="35"/>
      <c r="E870" s="35"/>
      <c r="F870" s="35"/>
      <c r="G870" s="1"/>
    </row>
    <row r="874" spans="1:7" ht="12.75">
      <c r="A874" s="1"/>
      <c r="B874" s="2"/>
      <c r="C874" s="3" t="s">
        <v>137</v>
      </c>
      <c r="D874" s="3"/>
      <c r="E874" s="1"/>
      <c r="F874" s="1"/>
      <c r="G874" s="1"/>
    </row>
    <row r="875" spans="1:7" ht="25.5" customHeight="1">
      <c r="A875" s="4" t="s">
        <v>1</v>
      </c>
      <c r="B875" s="4"/>
      <c r="C875" s="4"/>
      <c r="D875" s="4"/>
      <c r="E875" s="4"/>
      <c r="F875" s="4"/>
      <c r="G875" s="1"/>
    </row>
    <row r="876" spans="1:7" ht="51" customHeight="1">
      <c r="A876" s="5" t="s">
        <v>2</v>
      </c>
      <c r="B876" s="5"/>
      <c r="C876" s="5"/>
      <c r="D876" s="5"/>
      <c r="E876" s="5"/>
      <c r="F876" s="5"/>
      <c r="G876" s="6"/>
    </row>
    <row r="877" spans="1:7" ht="12.75">
      <c r="A877" s="1"/>
      <c r="B877" s="2"/>
      <c r="C877" s="3"/>
      <c r="D877" s="1"/>
      <c r="E877" s="1"/>
      <c r="F877" s="1"/>
      <c r="G877" s="1"/>
    </row>
    <row r="878" spans="1:7" ht="12.75">
      <c r="A878" s="7" t="s">
        <v>3</v>
      </c>
      <c r="B878" s="8" t="s">
        <v>4</v>
      </c>
      <c r="C878" s="9" t="s">
        <v>5</v>
      </c>
      <c r="D878" s="10" t="s">
        <v>6</v>
      </c>
      <c r="E878" s="10" t="s">
        <v>7</v>
      </c>
      <c r="F878" s="10" t="s">
        <v>8</v>
      </c>
      <c r="G878" s="1"/>
    </row>
    <row r="879" spans="1:12" ht="41.25" customHeight="1">
      <c r="A879" s="11">
        <v>1</v>
      </c>
      <c r="B879" s="12" t="s">
        <v>9</v>
      </c>
      <c r="C879" s="13">
        <f>I879</f>
        <v>6600</v>
      </c>
      <c r="D879" s="14">
        <v>2534.4</v>
      </c>
      <c r="E879" s="15">
        <f>D879*2.63</f>
        <v>6665.472</v>
      </c>
      <c r="F879" s="16">
        <f>C879/E879</f>
        <v>0.9901774397972117</v>
      </c>
      <c r="G879" s="1"/>
      <c r="H879" s="17"/>
      <c r="I879" s="42">
        <v>6600</v>
      </c>
      <c r="J879" s="37" t="s">
        <v>10</v>
      </c>
      <c r="K879" s="43">
        <v>6412</v>
      </c>
      <c r="L879" s="37">
        <v>1.1</v>
      </c>
    </row>
    <row r="880" spans="1:12" ht="48.75" customHeight="1">
      <c r="A880" s="11"/>
      <c r="B880" s="12"/>
      <c r="C880" s="13"/>
      <c r="D880" s="20" t="s">
        <v>11</v>
      </c>
      <c r="E880" s="15"/>
      <c r="F880" s="16"/>
      <c r="G880" s="1"/>
      <c r="H880" s="17"/>
      <c r="I880" s="26">
        <v>600000</v>
      </c>
      <c r="J880" s="27" t="s">
        <v>27</v>
      </c>
      <c r="K880" s="38">
        <v>80000</v>
      </c>
      <c r="L880" s="27">
        <v>7.5</v>
      </c>
    </row>
    <row r="881" spans="1:12" ht="63.75" customHeight="1">
      <c r="A881" s="39">
        <v>2</v>
      </c>
      <c r="B881" s="12" t="s">
        <v>28</v>
      </c>
      <c r="C881" s="13">
        <v>400000</v>
      </c>
      <c r="D881" s="23">
        <v>92.48</v>
      </c>
      <c r="E881" s="24">
        <f>D881*944</f>
        <v>87301.12000000001</v>
      </c>
      <c r="F881" s="25">
        <f>C881/E881</f>
        <v>4.5818427071726</v>
      </c>
      <c r="G881" s="1"/>
      <c r="H881" s="17"/>
      <c r="I881" s="40" t="s">
        <v>132</v>
      </c>
      <c r="J881" s="27" t="s">
        <v>133</v>
      </c>
      <c r="K881" s="27" t="s">
        <v>134</v>
      </c>
      <c r="L881" s="27">
        <v>57</v>
      </c>
    </row>
    <row r="882" spans="1:12" ht="35.25" customHeight="1">
      <c r="A882" s="39"/>
      <c r="B882" s="12"/>
      <c r="C882" s="13"/>
      <c r="D882" s="23" t="s">
        <v>17</v>
      </c>
      <c r="E882" s="24"/>
      <c r="F882" s="25"/>
      <c r="G882" s="1"/>
      <c r="H882" s="17"/>
      <c r="I882" s="40">
        <v>5170</v>
      </c>
      <c r="J882" s="27" t="s">
        <v>16</v>
      </c>
      <c r="K882" s="27">
        <v>554</v>
      </c>
      <c r="L882" s="27">
        <v>9.3</v>
      </c>
    </row>
    <row r="883" spans="1:12" ht="12.75" customHeight="1">
      <c r="A883" s="11">
        <v>3</v>
      </c>
      <c r="B883" s="12" t="s">
        <v>15</v>
      </c>
      <c r="C883" s="13">
        <v>1091070</v>
      </c>
      <c r="D883" s="23">
        <v>22.2</v>
      </c>
      <c r="E883" s="24">
        <f>D883*944</f>
        <v>20956.8</v>
      </c>
      <c r="F883" s="25">
        <f>C883/E883</f>
        <v>52.06281493357765</v>
      </c>
      <c r="G883" s="1"/>
      <c r="H883" s="17"/>
      <c r="I883" s="26">
        <v>205200</v>
      </c>
      <c r="J883" s="27" t="s">
        <v>135</v>
      </c>
      <c r="K883" s="38">
        <v>12806</v>
      </c>
      <c r="L883" s="27">
        <v>16</v>
      </c>
    </row>
    <row r="884" spans="1:7" ht="12.75">
      <c r="A884" s="11"/>
      <c r="B884" s="12"/>
      <c r="C884" s="13"/>
      <c r="D884" s="23" t="s">
        <v>17</v>
      </c>
      <c r="E884" s="24"/>
      <c r="F884" s="25"/>
      <c r="G884" s="1"/>
    </row>
    <row r="885" spans="1:7" ht="63.75" customHeight="1">
      <c r="A885" s="11">
        <v>4</v>
      </c>
      <c r="B885" s="12" t="s">
        <v>20</v>
      </c>
      <c r="C885" s="28">
        <v>50000</v>
      </c>
      <c r="D885" s="29" t="s">
        <v>21</v>
      </c>
      <c r="E885" s="30" t="s">
        <v>21</v>
      </c>
      <c r="F885" s="31" t="s">
        <v>21</v>
      </c>
      <c r="G885" s="1"/>
    </row>
    <row r="886" spans="1:7" ht="34.5" customHeight="1">
      <c r="A886" s="11"/>
      <c r="B886" s="12"/>
      <c r="C886" s="28"/>
      <c r="D886" s="29"/>
      <c r="E886" s="30"/>
      <c r="F886" s="31"/>
      <c r="G886" s="1"/>
    </row>
    <row r="887" spans="1:7" ht="63.75" customHeight="1">
      <c r="A887" s="11">
        <v>5</v>
      </c>
      <c r="B887" s="12" t="s">
        <v>31</v>
      </c>
      <c r="C887" s="13">
        <f>I883</f>
        <v>205200</v>
      </c>
      <c r="D887" s="23">
        <v>14.8</v>
      </c>
      <c r="E887" s="24">
        <f>D887*944</f>
        <v>13971.2</v>
      </c>
      <c r="F887" s="25">
        <f>C887/E887</f>
        <v>14.687356848373797</v>
      </c>
      <c r="G887" s="1"/>
    </row>
    <row r="888" spans="1:7" ht="40.5" customHeight="1">
      <c r="A888" s="11"/>
      <c r="B888" s="12"/>
      <c r="C888" s="13"/>
      <c r="D888" s="41" t="s">
        <v>17</v>
      </c>
      <c r="E888" s="24"/>
      <c r="F888" s="25"/>
      <c r="G888" s="1"/>
    </row>
    <row r="889" spans="1:7" ht="18.75" customHeight="1">
      <c r="A889" s="31">
        <v>6</v>
      </c>
      <c r="B889" s="32" t="s">
        <v>24</v>
      </c>
      <c r="C889" s="33">
        <v>80000</v>
      </c>
      <c r="D889" s="29">
        <f>C889*0.5666/10000</f>
        <v>4.5328</v>
      </c>
      <c r="E889" s="34">
        <f>D889*944</f>
        <v>4278.9632</v>
      </c>
      <c r="F889" s="25">
        <f>C889/E889</f>
        <v>18.696117788533446</v>
      </c>
      <c r="G889" s="1"/>
    </row>
    <row r="890" spans="1:7" ht="46.5" customHeight="1">
      <c r="A890" s="31"/>
      <c r="B890" s="32"/>
      <c r="C890" s="33"/>
      <c r="D890" s="24" t="s">
        <v>17</v>
      </c>
      <c r="E890" s="34"/>
      <c r="F890" s="25"/>
      <c r="G890" s="1"/>
    </row>
    <row r="891" spans="1:7" ht="12.75">
      <c r="A891" s="35" t="s">
        <v>25</v>
      </c>
      <c r="B891" s="35"/>
      <c r="C891" s="35"/>
      <c r="D891" s="35"/>
      <c r="E891" s="35"/>
      <c r="F891" s="35"/>
      <c r="G891" s="1"/>
    </row>
    <row r="894" spans="1:7" ht="12.75">
      <c r="A894" s="1"/>
      <c r="B894" s="2"/>
      <c r="C894" s="3" t="s">
        <v>138</v>
      </c>
      <c r="D894" s="3"/>
      <c r="E894" s="1"/>
      <c r="F894" s="1"/>
      <c r="G894" s="1"/>
    </row>
    <row r="895" spans="1:7" ht="25.5" customHeight="1">
      <c r="A895" s="4" t="s">
        <v>1</v>
      </c>
      <c r="B895" s="4"/>
      <c r="C895" s="4"/>
      <c r="D895" s="4"/>
      <c r="E895" s="4"/>
      <c r="F895" s="4"/>
      <c r="G895" s="1"/>
    </row>
    <row r="896" spans="1:7" ht="51" customHeight="1">
      <c r="A896" s="5" t="s">
        <v>2</v>
      </c>
      <c r="B896" s="5"/>
      <c r="C896" s="5"/>
      <c r="D896" s="5"/>
      <c r="E896" s="5"/>
      <c r="F896" s="5"/>
      <c r="G896" s="6"/>
    </row>
    <row r="897" spans="1:7" ht="12.75">
      <c r="A897" s="1"/>
      <c r="B897" s="2"/>
      <c r="C897" s="3"/>
      <c r="D897" s="1"/>
      <c r="E897" s="1"/>
      <c r="F897" s="1"/>
      <c r="G897" s="1"/>
    </row>
    <row r="898" spans="1:7" ht="12.75">
      <c r="A898" s="7" t="s">
        <v>3</v>
      </c>
      <c r="B898" s="8" t="s">
        <v>4</v>
      </c>
      <c r="C898" s="9" t="s">
        <v>5</v>
      </c>
      <c r="D898" s="10" t="s">
        <v>6</v>
      </c>
      <c r="E898" s="10" t="s">
        <v>7</v>
      </c>
      <c r="F898" s="10" t="s">
        <v>8</v>
      </c>
      <c r="G898" s="1"/>
    </row>
    <row r="899" spans="1:12" ht="41.25" customHeight="1">
      <c r="A899" s="11">
        <v>1</v>
      </c>
      <c r="B899" s="12" t="s">
        <v>9</v>
      </c>
      <c r="C899" s="13">
        <f>I899</f>
        <v>14100</v>
      </c>
      <c r="D899" s="14">
        <v>5414.4</v>
      </c>
      <c r="E899" s="15">
        <f>D899*2.63</f>
        <v>14239.871999999998</v>
      </c>
      <c r="F899" s="16">
        <f>C899/E899</f>
        <v>0.9901774397972118</v>
      </c>
      <c r="G899" s="1"/>
      <c r="H899" s="17"/>
      <c r="I899" s="36">
        <v>14100</v>
      </c>
      <c r="J899" s="37" t="s">
        <v>41</v>
      </c>
      <c r="K899" s="37">
        <v>13698</v>
      </c>
      <c r="L899" s="37">
        <v>1.1</v>
      </c>
    </row>
    <row r="900" spans="1:12" ht="48.75" customHeight="1">
      <c r="A900" s="11"/>
      <c r="B900" s="12"/>
      <c r="C900" s="13"/>
      <c r="D900" s="20" t="s">
        <v>11</v>
      </c>
      <c r="E900" s="15"/>
      <c r="F900" s="16"/>
      <c r="G900" s="1"/>
      <c r="H900" s="17"/>
      <c r="I900" s="26">
        <v>1800000</v>
      </c>
      <c r="J900" s="27" t="s">
        <v>42</v>
      </c>
      <c r="K900" s="38">
        <v>150000</v>
      </c>
      <c r="L900" s="27">
        <v>12</v>
      </c>
    </row>
    <row r="901" spans="1:12" ht="63.75" customHeight="1">
      <c r="A901" s="39">
        <v>2</v>
      </c>
      <c r="B901" s="12" t="s">
        <v>28</v>
      </c>
      <c r="C901" s="13">
        <v>1200000</v>
      </c>
      <c r="D901" s="23">
        <v>173.4</v>
      </c>
      <c r="E901" s="24">
        <f>D901*944</f>
        <v>163689.6</v>
      </c>
      <c r="F901" s="25">
        <f>C901/E901</f>
        <v>7.33094833147616</v>
      </c>
      <c r="G901" s="1"/>
      <c r="H901" s="17"/>
      <c r="I901" s="40" t="s">
        <v>43</v>
      </c>
      <c r="J901" s="27" t="s">
        <v>44</v>
      </c>
      <c r="K901" s="38">
        <v>34118</v>
      </c>
      <c r="L901" s="27">
        <v>97</v>
      </c>
    </row>
    <row r="902" spans="1:12" ht="35.25" customHeight="1">
      <c r="A902" s="39"/>
      <c r="B902" s="12"/>
      <c r="C902" s="13"/>
      <c r="D902" s="23" t="s">
        <v>17</v>
      </c>
      <c r="E902" s="24"/>
      <c r="F902" s="25"/>
      <c r="G902" s="1"/>
      <c r="H902" s="17"/>
      <c r="I902" s="40">
        <v>11045</v>
      </c>
      <c r="J902" s="27" t="s">
        <v>45</v>
      </c>
      <c r="K902" s="27">
        <v>1184.35</v>
      </c>
      <c r="L902" s="27">
        <v>9.3</v>
      </c>
    </row>
    <row r="903" spans="1:12" ht="12.75" customHeight="1">
      <c r="A903" s="11">
        <v>3</v>
      </c>
      <c r="B903" s="12" t="s">
        <v>15</v>
      </c>
      <c r="C903" s="13">
        <v>3300150</v>
      </c>
      <c r="D903" s="23">
        <v>39.44</v>
      </c>
      <c r="E903" s="24">
        <f>D903*944</f>
        <v>37231.36</v>
      </c>
      <c r="F903" s="25">
        <f>C903/E903</f>
        <v>88.63898605906418</v>
      </c>
      <c r="G903" s="1"/>
      <c r="H903" s="17"/>
      <c r="I903" s="26">
        <v>506350</v>
      </c>
      <c r="J903" s="27" t="s">
        <v>46</v>
      </c>
      <c r="K903" s="38">
        <v>22745</v>
      </c>
      <c r="L903" s="27">
        <v>22</v>
      </c>
    </row>
    <row r="904" spans="1:7" ht="12.75">
      <c r="A904" s="11"/>
      <c r="B904" s="12"/>
      <c r="C904" s="13"/>
      <c r="D904" s="23" t="s">
        <v>17</v>
      </c>
      <c r="E904" s="24"/>
      <c r="F904" s="25"/>
      <c r="G904" s="1"/>
    </row>
    <row r="905" spans="1:7" ht="63.75" customHeight="1">
      <c r="A905" s="11">
        <v>4</v>
      </c>
      <c r="B905" s="12" t="s">
        <v>20</v>
      </c>
      <c r="C905" s="28">
        <v>100000</v>
      </c>
      <c r="D905" s="29" t="s">
        <v>21</v>
      </c>
      <c r="E905" s="30" t="s">
        <v>21</v>
      </c>
      <c r="F905" s="31" t="s">
        <v>21</v>
      </c>
      <c r="G905" s="1"/>
    </row>
    <row r="906" spans="1:7" ht="34.5" customHeight="1">
      <c r="A906" s="11"/>
      <c r="B906" s="12"/>
      <c r="C906" s="28"/>
      <c r="D906" s="29"/>
      <c r="E906" s="30"/>
      <c r="F906" s="31"/>
      <c r="G906" s="1"/>
    </row>
    <row r="907" spans="1:7" ht="63.75" customHeight="1">
      <c r="A907" s="11">
        <v>5</v>
      </c>
      <c r="B907" s="12" t="s">
        <v>31</v>
      </c>
      <c r="C907" s="13">
        <f>I903</f>
        <v>506350</v>
      </c>
      <c r="D907" s="23">
        <v>26.3</v>
      </c>
      <c r="E907" s="24">
        <f>D907*944</f>
        <v>24827.2</v>
      </c>
      <c r="F907" s="25">
        <f>C907/E907</f>
        <v>20.394970032867178</v>
      </c>
      <c r="G907" s="1"/>
    </row>
    <row r="908" spans="1:7" ht="40.5" customHeight="1">
      <c r="A908" s="11"/>
      <c r="B908" s="12"/>
      <c r="C908" s="13"/>
      <c r="D908" s="41" t="s">
        <v>17</v>
      </c>
      <c r="E908" s="24"/>
      <c r="F908" s="25"/>
      <c r="G908" s="1"/>
    </row>
    <row r="909" spans="1:7" ht="18.75" customHeight="1">
      <c r="A909" s="31">
        <v>6</v>
      </c>
      <c r="B909" s="32" t="s">
        <v>24</v>
      </c>
      <c r="C909" s="33">
        <v>360000</v>
      </c>
      <c r="D909" s="29">
        <f>C909*0.5666/10000</f>
        <v>20.3976</v>
      </c>
      <c r="E909" s="34">
        <f>D909*944</f>
        <v>19255.3344</v>
      </c>
      <c r="F909" s="25">
        <f>C909/E909</f>
        <v>18.696117788533446</v>
      </c>
      <c r="G909" s="1"/>
    </row>
    <row r="910" spans="1:7" ht="46.5" customHeight="1">
      <c r="A910" s="31"/>
      <c r="B910" s="32"/>
      <c r="C910" s="33"/>
      <c r="D910" s="24" t="s">
        <v>17</v>
      </c>
      <c r="E910" s="34"/>
      <c r="F910" s="25"/>
      <c r="G910" s="1"/>
    </row>
    <row r="911" spans="1:7" ht="12.75">
      <c r="A911" s="35" t="s">
        <v>25</v>
      </c>
      <c r="B911" s="35"/>
      <c r="C911" s="35"/>
      <c r="D911" s="35"/>
      <c r="E911" s="35"/>
      <c r="F911" s="35"/>
      <c r="G911" s="1"/>
    </row>
    <row r="914" spans="1:7" ht="12.75">
      <c r="A914" s="1"/>
      <c r="B914" s="2"/>
      <c r="C914" s="3" t="s">
        <v>139</v>
      </c>
      <c r="D914" s="3"/>
      <c r="E914" s="1"/>
      <c r="F914" s="1"/>
      <c r="G914" s="1"/>
    </row>
    <row r="915" spans="1:7" ht="25.5" customHeight="1">
      <c r="A915" s="4" t="s">
        <v>1</v>
      </c>
      <c r="B915" s="4"/>
      <c r="C915" s="4"/>
      <c r="D915" s="4"/>
      <c r="E915" s="4"/>
      <c r="F915" s="4"/>
      <c r="G915" s="1"/>
    </row>
    <row r="916" spans="1:7" ht="51" customHeight="1">
      <c r="A916" s="5" t="s">
        <v>2</v>
      </c>
      <c r="B916" s="5"/>
      <c r="C916" s="5"/>
      <c r="D916" s="5"/>
      <c r="E916" s="5"/>
      <c r="F916" s="5"/>
      <c r="G916" s="6"/>
    </row>
    <row r="917" spans="1:7" ht="12.75">
      <c r="A917" s="1"/>
      <c r="B917" s="2"/>
      <c r="C917" s="3"/>
      <c r="D917" s="1"/>
      <c r="E917" s="1"/>
      <c r="F917" s="1"/>
      <c r="G917" s="1"/>
    </row>
    <row r="918" spans="1:7" ht="12.75">
      <c r="A918" s="7" t="s">
        <v>3</v>
      </c>
      <c r="B918" s="8" t="s">
        <v>4</v>
      </c>
      <c r="C918" s="9" t="s">
        <v>5</v>
      </c>
      <c r="D918" s="10" t="s">
        <v>6</v>
      </c>
      <c r="E918" s="10" t="s">
        <v>7</v>
      </c>
      <c r="F918" s="10" t="s">
        <v>8</v>
      </c>
      <c r="G918" s="1"/>
    </row>
    <row r="919" spans="1:12" ht="41.25" customHeight="1">
      <c r="A919" s="11">
        <v>1</v>
      </c>
      <c r="B919" s="12" t="s">
        <v>9</v>
      </c>
      <c r="C919" s="13">
        <f>I919</f>
        <v>7800</v>
      </c>
      <c r="D919" s="14">
        <v>2995.2</v>
      </c>
      <c r="E919" s="15">
        <f>D919*2.63</f>
        <v>7877.375999999999</v>
      </c>
      <c r="F919" s="16">
        <f>C919/E919</f>
        <v>0.9901774397972117</v>
      </c>
      <c r="G919" s="1"/>
      <c r="H919" s="17"/>
      <c r="I919" s="36">
        <v>7800</v>
      </c>
      <c r="J919" s="37" t="s">
        <v>36</v>
      </c>
      <c r="K919" s="37">
        <v>7578</v>
      </c>
      <c r="L919" s="37">
        <v>1.1</v>
      </c>
    </row>
    <row r="920" spans="1:12" ht="48.75" customHeight="1">
      <c r="A920" s="11"/>
      <c r="B920" s="12"/>
      <c r="C920" s="13"/>
      <c r="D920" s="20" t="s">
        <v>11</v>
      </c>
      <c r="E920" s="15"/>
      <c r="F920" s="16"/>
      <c r="G920" s="1"/>
      <c r="H920" s="17"/>
      <c r="I920" s="26">
        <v>600000</v>
      </c>
      <c r="J920" s="27" t="s">
        <v>27</v>
      </c>
      <c r="K920" s="38">
        <v>80000</v>
      </c>
      <c r="L920" s="27">
        <v>7.5</v>
      </c>
    </row>
    <row r="921" spans="1:12" ht="63.75" customHeight="1">
      <c r="A921" s="39">
        <v>2</v>
      </c>
      <c r="B921" s="12" t="s">
        <v>28</v>
      </c>
      <c r="C921" s="13">
        <v>400000</v>
      </c>
      <c r="D921" s="23">
        <v>92.48</v>
      </c>
      <c r="E921" s="24">
        <f>D921*944</f>
        <v>87301.12000000001</v>
      </c>
      <c r="F921" s="25">
        <f>C921/E921</f>
        <v>4.5818427071726</v>
      </c>
      <c r="G921" s="1"/>
      <c r="H921" s="17"/>
      <c r="I921" s="40" t="s">
        <v>37</v>
      </c>
      <c r="J921" s="27" t="s">
        <v>38</v>
      </c>
      <c r="K921" s="38">
        <v>20686</v>
      </c>
      <c r="L921" s="27">
        <v>94</v>
      </c>
    </row>
    <row r="922" spans="1:12" ht="35.25" customHeight="1">
      <c r="A922" s="39"/>
      <c r="B922" s="12"/>
      <c r="C922" s="13"/>
      <c r="D922" s="23" t="s">
        <v>17</v>
      </c>
      <c r="E922" s="24"/>
      <c r="F922" s="25"/>
      <c r="G922" s="1"/>
      <c r="H922" s="17"/>
      <c r="I922" s="40">
        <v>6110</v>
      </c>
      <c r="J922" s="27" t="s">
        <v>39</v>
      </c>
      <c r="K922" s="27">
        <v>655</v>
      </c>
      <c r="L922" s="27">
        <v>9.3</v>
      </c>
    </row>
    <row r="923" spans="1:12" ht="12.75" customHeight="1">
      <c r="A923" s="11">
        <v>3</v>
      </c>
      <c r="B923" s="12" t="s">
        <v>15</v>
      </c>
      <c r="C923" s="13">
        <v>1953150</v>
      </c>
      <c r="D923" s="23">
        <v>23.91</v>
      </c>
      <c r="E923" s="24">
        <f>D923*944</f>
        <v>22571.04</v>
      </c>
      <c r="F923" s="25">
        <f>C923/E923</f>
        <v>86.53345171511813</v>
      </c>
      <c r="G923" s="1"/>
      <c r="H923" s="17"/>
      <c r="I923" s="26">
        <v>205200</v>
      </c>
      <c r="J923" s="27" t="s">
        <v>29</v>
      </c>
      <c r="K923" s="27">
        <v>13830</v>
      </c>
      <c r="L923" s="27">
        <v>15</v>
      </c>
    </row>
    <row r="924" spans="1:7" ht="12.75">
      <c r="A924" s="11"/>
      <c r="B924" s="12"/>
      <c r="C924" s="13"/>
      <c r="D924" s="23" t="s">
        <v>17</v>
      </c>
      <c r="E924" s="24"/>
      <c r="F924" s="25"/>
      <c r="G924" s="1"/>
    </row>
    <row r="925" spans="1:7" ht="63.75" customHeight="1">
      <c r="A925" s="11">
        <v>4</v>
      </c>
      <c r="B925" s="12" t="s">
        <v>20</v>
      </c>
      <c r="C925" s="28">
        <v>50000</v>
      </c>
      <c r="D925" s="29" t="s">
        <v>21</v>
      </c>
      <c r="E925" s="30" t="s">
        <v>21</v>
      </c>
      <c r="F925" s="31" t="s">
        <v>21</v>
      </c>
      <c r="G925" s="1"/>
    </row>
    <row r="926" spans="1:7" ht="34.5" customHeight="1">
      <c r="A926" s="11"/>
      <c r="B926" s="12"/>
      <c r="C926" s="28"/>
      <c r="D926" s="29"/>
      <c r="E926" s="30"/>
      <c r="F926" s="31"/>
      <c r="G926" s="1"/>
    </row>
    <row r="927" spans="1:7" ht="63.75" customHeight="1">
      <c r="A927" s="11">
        <v>5</v>
      </c>
      <c r="B927" s="12" t="s">
        <v>31</v>
      </c>
      <c r="C927" s="13">
        <f>I923</f>
        <v>205200</v>
      </c>
      <c r="D927" s="23">
        <v>15.99</v>
      </c>
      <c r="E927" s="24">
        <f>D927*944</f>
        <v>15094.56</v>
      </c>
      <c r="F927" s="25">
        <f>C927/E927</f>
        <v>13.594301523197762</v>
      </c>
      <c r="G927" s="1"/>
    </row>
    <row r="928" spans="1:7" ht="40.5" customHeight="1">
      <c r="A928" s="11"/>
      <c r="B928" s="12"/>
      <c r="C928" s="13"/>
      <c r="D928" s="41" t="s">
        <v>17</v>
      </c>
      <c r="E928" s="24"/>
      <c r="F928" s="25"/>
      <c r="G928" s="1"/>
    </row>
    <row r="929" spans="1:7" ht="18.75" customHeight="1">
      <c r="A929" s="31">
        <v>6</v>
      </c>
      <c r="B929" s="32" t="s">
        <v>24</v>
      </c>
      <c r="C929" s="33">
        <v>200000</v>
      </c>
      <c r="D929" s="29">
        <f>C929*0.5666/10000</f>
        <v>11.332</v>
      </c>
      <c r="E929" s="34">
        <f>D929*944</f>
        <v>10697.408000000001</v>
      </c>
      <c r="F929" s="25">
        <f>C929/E929</f>
        <v>18.696117788533446</v>
      </c>
      <c r="G929" s="1"/>
    </row>
    <row r="930" spans="1:7" ht="46.5" customHeight="1">
      <c r="A930" s="31"/>
      <c r="B930" s="32"/>
      <c r="C930" s="33"/>
      <c r="D930" s="24" t="s">
        <v>17</v>
      </c>
      <c r="E930" s="34"/>
      <c r="F930" s="25"/>
      <c r="G930" s="1"/>
    </row>
    <row r="931" spans="1:7" ht="12.75">
      <c r="A931" s="35" t="s">
        <v>25</v>
      </c>
      <c r="B931" s="35"/>
      <c r="C931" s="35"/>
      <c r="D931" s="35"/>
      <c r="E931" s="35"/>
      <c r="F931" s="35"/>
      <c r="G931" s="1"/>
    </row>
    <row r="934" spans="1:7" ht="12.75">
      <c r="A934" s="1"/>
      <c r="B934" s="2"/>
      <c r="C934" s="3" t="s">
        <v>140</v>
      </c>
      <c r="D934" s="3"/>
      <c r="E934" s="1"/>
      <c r="F934" s="1"/>
      <c r="G934" s="1"/>
    </row>
    <row r="935" spans="1:7" ht="25.5" customHeight="1">
      <c r="A935" s="4" t="s">
        <v>1</v>
      </c>
      <c r="B935" s="4"/>
      <c r="C935" s="4"/>
      <c r="D935" s="4"/>
      <c r="E935" s="4"/>
      <c r="F935" s="4"/>
      <c r="G935" s="1"/>
    </row>
    <row r="936" spans="1:7" ht="51" customHeight="1">
      <c r="A936" s="5" t="s">
        <v>2</v>
      </c>
      <c r="B936" s="5"/>
      <c r="C936" s="5"/>
      <c r="D936" s="5"/>
      <c r="E936" s="5"/>
      <c r="F936" s="5"/>
      <c r="G936" s="6"/>
    </row>
    <row r="937" spans="1:7" ht="12.75">
      <c r="A937" s="1"/>
      <c r="B937" s="2"/>
      <c r="C937" s="3"/>
      <c r="D937" s="1"/>
      <c r="E937" s="1"/>
      <c r="F937" s="1"/>
      <c r="G937" s="1"/>
    </row>
    <row r="938" spans="1:7" ht="12.75">
      <c r="A938" s="7" t="s">
        <v>3</v>
      </c>
      <c r="B938" s="8" t="s">
        <v>4</v>
      </c>
      <c r="C938" s="9" t="s">
        <v>5</v>
      </c>
      <c r="D938" s="10" t="s">
        <v>6</v>
      </c>
      <c r="E938" s="10" t="s">
        <v>7</v>
      </c>
      <c r="F938" s="10" t="s">
        <v>8</v>
      </c>
      <c r="G938" s="1"/>
    </row>
    <row r="939" spans="1:12" ht="41.25" customHeight="1">
      <c r="A939" s="11">
        <v>1</v>
      </c>
      <c r="B939" s="12" t="s">
        <v>9</v>
      </c>
      <c r="C939" s="13">
        <f>I939</f>
        <v>5700</v>
      </c>
      <c r="D939" s="14">
        <v>2188.8</v>
      </c>
      <c r="E939" s="15">
        <f>D939*2.63</f>
        <v>5756.544</v>
      </c>
      <c r="F939" s="16">
        <f>C939/E939</f>
        <v>0.9901774397972117</v>
      </c>
      <c r="G939" s="1"/>
      <c r="H939" s="17"/>
      <c r="I939" s="42">
        <v>5700</v>
      </c>
      <c r="J939" s="37" t="s">
        <v>141</v>
      </c>
      <c r="K939" s="37" t="s">
        <v>142</v>
      </c>
      <c r="L939" s="37">
        <v>1.1</v>
      </c>
    </row>
    <row r="940" spans="1:12" ht="48.75" customHeight="1">
      <c r="A940" s="11"/>
      <c r="B940" s="12"/>
      <c r="C940" s="13"/>
      <c r="D940" s="20" t="s">
        <v>11</v>
      </c>
      <c r="E940" s="15"/>
      <c r="F940" s="16"/>
      <c r="G940" s="1"/>
      <c r="H940" s="17"/>
      <c r="I940" s="26">
        <v>600000</v>
      </c>
      <c r="J940" s="27" t="s">
        <v>51</v>
      </c>
      <c r="K940" s="38">
        <v>40000</v>
      </c>
      <c r="L940" s="27">
        <v>15</v>
      </c>
    </row>
    <row r="941" spans="1:12" ht="63.75" customHeight="1">
      <c r="A941" s="39">
        <v>2</v>
      </c>
      <c r="B941" s="12" t="s">
        <v>28</v>
      </c>
      <c r="C941" s="13">
        <v>400000</v>
      </c>
      <c r="D941" s="23">
        <v>46.24</v>
      </c>
      <c r="E941" s="24">
        <f>D941*944</f>
        <v>43650.560000000005</v>
      </c>
      <c r="F941" s="25">
        <f>C941/E941</f>
        <v>9.1636854143452</v>
      </c>
      <c r="G941" s="1"/>
      <c r="H941" s="17"/>
      <c r="I941" s="40" t="s">
        <v>143</v>
      </c>
      <c r="J941" s="27" t="s">
        <v>144</v>
      </c>
      <c r="K941" s="38">
        <v>17689</v>
      </c>
      <c r="L941" s="27">
        <v>72</v>
      </c>
    </row>
    <row r="942" spans="1:12" ht="35.25" customHeight="1">
      <c r="A942" s="39"/>
      <c r="B942" s="12"/>
      <c r="C942" s="13"/>
      <c r="D942" s="23" t="s">
        <v>17</v>
      </c>
      <c r="E942" s="24"/>
      <c r="F942" s="25"/>
      <c r="G942" s="1"/>
      <c r="H942" s="17"/>
      <c r="I942" s="40">
        <v>4465</v>
      </c>
      <c r="J942" s="27" t="s">
        <v>145</v>
      </c>
      <c r="K942" s="27">
        <v>479</v>
      </c>
      <c r="L942" s="27">
        <v>9.3</v>
      </c>
    </row>
    <row r="943" spans="1:12" ht="12.75" customHeight="1">
      <c r="A943" s="11">
        <v>3</v>
      </c>
      <c r="B943" s="12" t="s">
        <v>15</v>
      </c>
      <c r="C943" s="13">
        <v>1279650</v>
      </c>
      <c r="D943" s="23">
        <v>20.45</v>
      </c>
      <c r="E943" s="24">
        <f>D943*944</f>
        <v>19304.8</v>
      </c>
      <c r="F943" s="25">
        <f>C943/E943</f>
        <v>66.28662301603747</v>
      </c>
      <c r="G943" s="1"/>
      <c r="H943" s="17"/>
      <c r="I943" s="26">
        <v>176320</v>
      </c>
      <c r="J943" s="27" t="s">
        <v>146</v>
      </c>
      <c r="K943" s="38">
        <v>11793</v>
      </c>
      <c r="L943" s="27">
        <v>15</v>
      </c>
    </row>
    <row r="944" spans="1:7" ht="12.75">
      <c r="A944" s="11"/>
      <c r="B944" s="12"/>
      <c r="C944" s="13"/>
      <c r="D944" s="23" t="s">
        <v>17</v>
      </c>
      <c r="E944" s="24"/>
      <c r="F944" s="25"/>
      <c r="G944" s="1"/>
    </row>
    <row r="945" spans="1:7" ht="63.75" customHeight="1">
      <c r="A945" s="11">
        <v>4</v>
      </c>
      <c r="B945" s="12" t="s">
        <v>20</v>
      </c>
      <c r="C945" s="28">
        <v>50000</v>
      </c>
      <c r="D945" s="29" t="s">
        <v>21</v>
      </c>
      <c r="E945" s="30" t="s">
        <v>21</v>
      </c>
      <c r="F945" s="31" t="s">
        <v>21</v>
      </c>
      <c r="G945" s="1"/>
    </row>
    <row r="946" spans="1:7" ht="34.5" customHeight="1">
      <c r="A946" s="11"/>
      <c r="B946" s="12"/>
      <c r="C946" s="28"/>
      <c r="D946" s="29"/>
      <c r="E946" s="30"/>
      <c r="F946" s="31"/>
      <c r="G946" s="1"/>
    </row>
    <row r="947" spans="1:7" ht="63.75" customHeight="1">
      <c r="A947" s="11">
        <v>5</v>
      </c>
      <c r="B947" s="12" t="s">
        <v>31</v>
      </c>
      <c r="C947" s="13">
        <f>I943</f>
        <v>176320</v>
      </c>
      <c r="D947" s="23">
        <v>13.63</v>
      </c>
      <c r="E947" s="24">
        <f>D947*944</f>
        <v>12866.720000000001</v>
      </c>
      <c r="F947" s="25">
        <f>C947/E947</f>
        <v>13.703570140641903</v>
      </c>
      <c r="G947" s="1"/>
    </row>
    <row r="948" spans="1:7" ht="40.5" customHeight="1">
      <c r="A948" s="11"/>
      <c r="B948" s="12"/>
      <c r="C948" s="13"/>
      <c r="D948" s="41" t="s">
        <v>17</v>
      </c>
      <c r="E948" s="24"/>
      <c r="F948" s="25"/>
      <c r="G948" s="1"/>
    </row>
    <row r="949" spans="1:7" ht="18.75" customHeight="1">
      <c r="A949" s="31">
        <v>6</v>
      </c>
      <c r="B949" s="32" t="s">
        <v>24</v>
      </c>
      <c r="C949" s="33">
        <v>120000</v>
      </c>
      <c r="D949" s="29">
        <f>C949*0.5666/10000</f>
        <v>6.7992</v>
      </c>
      <c r="E949" s="34">
        <f>D949*944</f>
        <v>6418.4448</v>
      </c>
      <c r="F949" s="25">
        <f>C949/E949</f>
        <v>18.696117788533446</v>
      </c>
      <c r="G949" s="1"/>
    </row>
    <row r="950" spans="1:7" ht="46.5" customHeight="1">
      <c r="A950" s="31"/>
      <c r="B950" s="32"/>
      <c r="C950" s="33"/>
      <c r="D950" s="24" t="s">
        <v>17</v>
      </c>
      <c r="E950" s="34"/>
      <c r="F950" s="25"/>
      <c r="G950" s="1"/>
    </row>
    <row r="951" spans="1:7" ht="12.75">
      <c r="A951" s="35" t="s">
        <v>25</v>
      </c>
      <c r="B951" s="35"/>
      <c r="C951" s="35"/>
      <c r="D951" s="35"/>
      <c r="E951" s="35"/>
      <c r="F951" s="35"/>
      <c r="G951" s="1"/>
    </row>
    <row r="954" spans="1:7" ht="12.75">
      <c r="A954" s="1"/>
      <c r="B954" s="2"/>
      <c r="C954" s="3" t="s">
        <v>147</v>
      </c>
      <c r="D954" s="3"/>
      <c r="E954" s="1"/>
      <c r="F954" s="1"/>
      <c r="G954" s="1"/>
    </row>
    <row r="955" spans="1:7" ht="25.5" customHeight="1">
      <c r="A955" s="4" t="s">
        <v>1</v>
      </c>
      <c r="B955" s="4"/>
      <c r="C955" s="4"/>
      <c r="D955" s="4"/>
      <c r="E955" s="4"/>
      <c r="F955" s="4"/>
      <c r="G955" s="1"/>
    </row>
    <row r="956" spans="1:7" ht="51" customHeight="1">
      <c r="A956" s="5" t="s">
        <v>2</v>
      </c>
      <c r="B956" s="5"/>
      <c r="C956" s="5"/>
      <c r="D956" s="5"/>
      <c r="E956" s="5"/>
      <c r="F956" s="5"/>
      <c r="G956" s="6"/>
    </row>
    <row r="957" spans="1:7" ht="12.75">
      <c r="A957" s="1"/>
      <c r="B957" s="2"/>
      <c r="C957" s="3"/>
      <c r="D957" s="1"/>
      <c r="E957" s="1"/>
      <c r="F957" s="1"/>
      <c r="G957" s="1"/>
    </row>
    <row r="958" spans="1:7" ht="12.75">
      <c r="A958" s="7" t="s">
        <v>3</v>
      </c>
      <c r="B958" s="8" t="s">
        <v>4</v>
      </c>
      <c r="C958" s="9" t="s">
        <v>5</v>
      </c>
      <c r="D958" s="10" t="s">
        <v>6</v>
      </c>
      <c r="E958" s="10" t="s">
        <v>7</v>
      </c>
      <c r="F958" s="10" t="s">
        <v>8</v>
      </c>
      <c r="G958" s="1"/>
    </row>
    <row r="959" spans="1:12" ht="41.25" customHeight="1">
      <c r="A959" s="11">
        <v>1</v>
      </c>
      <c r="B959" s="12" t="s">
        <v>9</v>
      </c>
      <c r="C959" s="13">
        <f>I959</f>
        <v>6600</v>
      </c>
      <c r="D959" s="14">
        <v>2534.4</v>
      </c>
      <c r="E959" s="15">
        <f>D959*2.63</f>
        <v>6665.472</v>
      </c>
      <c r="F959" s="16">
        <f>C959/E959</f>
        <v>0.9901774397972117</v>
      </c>
      <c r="G959" s="1"/>
      <c r="H959" s="17"/>
      <c r="I959" s="18">
        <v>6600</v>
      </c>
      <c r="J959" s="19" t="s">
        <v>10</v>
      </c>
      <c r="K959" s="19">
        <v>6412</v>
      </c>
      <c r="L959" s="19">
        <v>1.1</v>
      </c>
    </row>
    <row r="960" spans="1:12" ht="48.75" customHeight="1">
      <c r="A960" s="11"/>
      <c r="B960" s="12"/>
      <c r="C960" s="13"/>
      <c r="D960" s="20" t="s">
        <v>11</v>
      </c>
      <c r="E960" s="15"/>
      <c r="F960" s="16"/>
      <c r="G960" s="1"/>
      <c r="H960" s="17"/>
      <c r="I960" s="21" t="s">
        <v>12</v>
      </c>
      <c r="J960" s="22" t="s">
        <v>13</v>
      </c>
      <c r="K960" s="22" t="s">
        <v>14</v>
      </c>
      <c r="L960" s="22">
        <v>76</v>
      </c>
    </row>
    <row r="961" spans="1:12" ht="12.75" customHeight="1">
      <c r="A961" s="11">
        <v>2</v>
      </c>
      <c r="B961" s="12" t="s">
        <v>15</v>
      </c>
      <c r="C961" s="13">
        <v>1616400</v>
      </c>
      <c r="D961" s="23">
        <v>24.5</v>
      </c>
      <c r="E961" s="24">
        <f>D961*944</f>
        <v>23128</v>
      </c>
      <c r="F961" s="25">
        <f>C961/E961</f>
        <v>69.88931165686614</v>
      </c>
      <c r="G961" s="1"/>
      <c r="H961" s="17"/>
      <c r="I961" s="21">
        <v>5170</v>
      </c>
      <c r="J961" s="22" t="s">
        <v>16</v>
      </c>
      <c r="K961" s="22">
        <v>554.4</v>
      </c>
      <c r="L961" s="22">
        <v>9.3</v>
      </c>
    </row>
    <row r="962" spans="1:7" ht="12.75">
      <c r="A962" s="11"/>
      <c r="B962" s="12"/>
      <c r="C962" s="13"/>
      <c r="D962" s="23" t="s">
        <v>17</v>
      </c>
      <c r="E962" s="24"/>
      <c r="F962" s="25"/>
      <c r="G962" s="1"/>
    </row>
    <row r="963" spans="1:7" ht="63.75" customHeight="1">
      <c r="A963" s="11">
        <v>3</v>
      </c>
      <c r="B963" s="12" t="s">
        <v>20</v>
      </c>
      <c r="C963" s="28">
        <v>50000</v>
      </c>
      <c r="D963" s="29" t="s">
        <v>21</v>
      </c>
      <c r="E963" s="30" t="s">
        <v>21</v>
      </c>
      <c r="F963" s="31" t="s">
        <v>21</v>
      </c>
      <c r="G963" s="1"/>
    </row>
    <row r="964" spans="1:7" ht="34.5" customHeight="1">
      <c r="A964" s="11"/>
      <c r="B964" s="12"/>
      <c r="C964" s="28"/>
      <c r="D964" s="29"/>
      <c r="E964" s="30"/>
      <c r="F964" s="31"/>
      <c r="G964" s="1"/>
    </row>
    <row r="965" spans="1:7" ht="18.75" customHeight="1">
      <c r="A965" s="11">
        <v>4</v>
      </c>
      <c r="B965" s="32" t="s">
        <v>24</v>
      </c>
      <c r="C965" s="33">
        <v>200000</v>
      </c>
      <c r="D965" s="29">
        <f>C965*0.5666/10000</f>
        <v>11.332</v>
      </c>
      <c r="E965" s="34">
        <f>D965*944</f>
        <v>10697.408000000001</v>
      </c>
      <c r="F965" s="25">
        <f>C965/E965</f>
        <v>18.696117788533446</v>
      </c>
      <c r="G965" s="1"/>
    </row>
    <row r="966" spans="1:7" ht="46.5" customHeight="1">
      <c r="A966" s="11"/>
      <c r="B966" s="32"/>
      <c r="C966" s="33"/>
      <c r="D966" s="24" t="s">
        <v>17</v>
      </c>
      <c r="E966" s="34"/>
      <c r="F966" s="25"/>
      <c r="G966" s="1"/>
    </row>
    <row r="967" spans="1:7" ht="12.75">
      <c r="A967" s="35" t="s">
        <v>25</v>
      </c>
      <c r="B967" s="35"/>
      <c r="C967" s="35"/>
      <c r="D967" s="35"/>
      <c r="E967" s="35"/>
      <c r="F967" s="35"/>
      <c r="G967" s="1"/>
    </row>
    <row r="971" spans="1:7" ht="12.75">
      <c r="A971" s="1"/>
      <c r="B971" s="2"/>
      <c r="C971" s="3" t="s">
        <v>148</v>
      </c>
      <c r="D971" s="3"/>
      <c r="E971" s="1"/>
      <c r="F971" s="1"/>
      <c r="G971" s="1"/>
    </row>
    <row r="972" spans="1:7" ht="25.5" customHeight="1">
      <c r="A972" s="4" t="s">
        <v>1</v>
      </c>
      <c r="B972" s="4"/>
      <c r="C972" s="4"/>
      <c r="D972" s="4"/>
      <c r="E972" s="4"/>
      <c r="F972" s="4"/>
      <c r="G972" s="1"/>
    </row>
    <row r="973" spans="1:7" ht="51" customHeight="1">
      <c r="A973" s="5" t="s">
        <v>2</v>
      </c>
      <c r="B973" s="5"/>
      <c r="C973" s="5"/>
      <c r="D973" s="5"/>
      <c r="E973" s="5"/>
      <c r="F973" s="5"/>
      <c r="G973" s="6"/>
    </row>
    <row r="974" spans="1:7" ht="12.75">
      <c r="A974" s="1"/>
      <c r="B974" s="2"/>
      <c r="C974" s="3"/>
      <c r="D974" s="1"/>
      <c r="E974" s="1"/>
      <c r="F974" s="1"/>
      <c r="G974" s="1"/>
    </row>
    <row r="975" spans="1:7" ht="12.75">
      <c r="A975" s="7" t="s">
        <v>3</v>
      </c>
      <c r="B975" s="8" t="s">
        <v>4</v>
      </c>
      <c r="C975" s="9" t="s">
        <v>5</v>
      </c>
      <c r="D975" s="10" t="s">
        <v>6</v>
      </c>
      <c r="E975" s="10" t="s">
        <v>7</v>
      </c>
      <c r="F975" s="10" t="s">
        <v>8</v>
      </c>
      <c r="G975" s="1"/>
    </row>
    <row r="976" spans="1:12" ht="41.25" customHeight="1">
      <c r="A976" s="11">
        <v>1</v>
      </c>
      <c r="B976" s="12" t="s">
        <v>9</v>
      </c>
      <c r="C976" s="13">
        <f>I976</f>
        <v>6600</v>
      </c>
      <c r="D976" s="14">
        <v>2534.4</v>
      </c>
      <c r="E976" s="15">
        <f>D976*2.63</f>
        <v>6665.472</v>
      </c>
      <c r="F976" s="16">
        <f>C976/E976</f>
        <v>0.9901774397972117</v>
      </c>
      <c r="G976" s="1"/>
      <c r="H976" s="17"/>
      <c r="I976" s="18">
        <v>6600</v>
      </c>
      <c r="J976" s="19" t="s">
        <v>10</v>
      </c>
      <c r="K976" s="19">
        <v>6412</v>
      </c>
      <c r="L976" s="19">
        <v>1.1</v>
      </c>
    </row>
    <row r="977" spans="1:12" ht="48.75" customHeight="1">
      <c r="A977" s="11"/>
      <c r="B977" s="12"/>
      <c r="C977" s="13"/>
      <c r="D977" s="20" t="s">
        <v>11</v>
      </c>
      <c r="E977" s="15"/>
      <c r="F977" s="16"/>
      <c r="G977" s="1"/>
      <c r="H977" s="17"/>
      <c r="I977" s="21" t="s">
        <v>12</v>
      </c>
      <c r="J977" s="22" t="s">
        <v>13</v>
      </c>
      <c r="K977" s="22" t="s">
        <v>14</v>
      </c>
      <c r="L977" s="22">
        <v>76</v>
      </c>
    </row>
    <row r="978" spans="1:12" ht="12.75" customHeight="1">
      <c r="A978" s="11">
        <v>2</v>
      </c>
      <c r="B978" s="12" t="s">
        <v>15</v>
      </c>
      <c r="C978" s="13">
        <v>1616400</v>
      </c>
      <c r="D978" s="23">
        <v>24.5</v>
      </c>
      <c r="E978" s="24">
        <f>D978*944</f>
        <v>23128</v>
      </c>
      <c r="F978" s="25">
        <f>C978/E978</f>
        <v>69.88931165686614</v>
      </c>
      <c r="G978" s="1"/>
      <c r="H978" s="17"/>
      <c r="I978" s="21">
        <v>5170</v>
      </c>
      <c r="J978" s="22" t="s">
        <v>16</v>
      </c>
      <c r="K978" s="22">
        <v>554.4</v>
      </c>
      <c r="L978" s="22">
        <v>9.3</v>
      </c>
    </row>
    <row r="979" spans="1:7" ht="12.75">
      <c r="A979" s="11"/>
      <c r="B979" s="12"/>
      <c r="C979" s="13"/>
      <c r="D979" s="23" t="s">
        <v>17</v>
      </c>
      <c r="E979" s="24"/>
      <c r="F979" s="25"/>
      <c r="G979" s="1"/>
    </row>
    <row r="980" spans="1:7" ht="63.75" customHeight="1">
      <c r="A980" s="11">
        <v>3</v>
      </c>
      <c r="B980" s="12" t="s">
        <v>20</v>
      </c>
      <c r="C980" s="28">
        <v>50000</v>
      </c>
      <c r="D980" s="29" t="s">
        <v>21</v>
      </c>
      <c r="E980" s="30" t="s">
        <v>21</v>
      </c>
      <c r="F980" s="31" t="s">
        <v>21</v>
      </c>
      <c r="G980" s="1"/>
    </row>
    <row r="981" spans="1:7" ht="34.5" customHeight="1">
      <c r="A981" s="11"/>
      <c r="B981" s="12"/>
      <c r="C981" s="28"/>
      <c r="D981" s="29"/>
      <c r="E981" s="30"/>
      <c r="F981" s="31"/>
      <c r="G981" s="1"/>
    </row>
    <row r="982" spans="1:7" ht="18.75" customHeight="1">
      <c r="A982" s="11">
        <v>4</v>
      </c>
      <c r="B982" s="32" t="s">
        <v>24</v>
      </c>
      <c r="C982" s="33">
        <v>200000</v>
      </c>
      <c r="D982" s="29">
        <f>C982*0.5666/10000</f>
        <v>11.332</v>
      </c>
      <c r="E982" s="34">
        <f>D982*944</f>
        <v>10697.408000000001</v>
      </c>
      <c r="F982" s="25">
        <f>C982/E982</f>
        <v>18.696117788533446</v>
      </c>
      <c r="G982" s="1"/>
    </row>
    <row r="983" spans="1:7" ht="46.5" customHeight="1">
      <c r="A983" s="11"/>
      <c r="B983" s="32"/>
      <c r="C983" s="33"/>
      <c r="D983" s="24" t="s">
        <v>17</v>
      </c>
      <c r="E983" s="34"/>
      <c r="F983" s="25"/>
      <c r="G983" s="1"/>
    </row>
    <row r="984" spans="1:7" ht="12.75">
      <c r="A984" s="35" t="s">
        <v>25</v>
      </c>
      <c r="B984" s="35"/>
      <c r="C984" s="35"/>
      <c r="D984" s="35"/>
      <c r="E984" s="35"/>
      <c r="F984" s="35"/>
      <c r="G984" s="1"/>
    </row>
    <row r="988" spans="1:7" ht="12.75">
      <c r="A988" s="1"/>
      <c r="B988" s="2"/>
      <c r="C988" s="3" t="s">
        <v>149</v>
      </c>
      <c r="D988" s="3"/>
      <c r="E988" s="1"/>
      <c r="F988" s="1"/>
      <c r="G988" s="1"/>
    </row>
    <row r="989" spans="1:7" ht="25.5" customHeight="1">
      <c r="A989" s="4" t="s">
        <v>1</v>
      </c>
      <c r="B989" s="4"/>
      <c r="C989" s="4"/>
      <c r="D989" s="4"/>
      <c r="E989" s="4"/>
      <c r="F989" s="4"/>
      <c r="G989" s="1"/>
    </row>
    <row r="990" spans="1:7" ht="51" customHeight="1">
      <c r="A990" s="5" t="s">
        <v>2</v>
      </c>
      <c r="B990" s="5"/>
      <c r="C990" s="5"/>
      <c r="D990" s="5"/>
      <c r="E990" s="5"/>
      <c r="F990" s="5"/>
      <c r="G990" s="6"/>
    </row>
    <row r="991" spans="1:7" ht="12.75">
      <c r="A991" s="1"/>
      <c r="B991" s="2"/>
      <c r="C991" s="3"/>
      <c r="D991" s="1"/>
      <c r="E991" s="1"/>
      <c r="F991" s="1"/>
      <c r="G991" s="1"/>
    </row>
    <row r="992" spans="1:7" ht="12.75">
      <c r="A992" s="7" t="s">
        <v>3</v>
      </c>
      <c r="B992" s="8" t="s">
        <v>4</v>
      </c>
      <c r="C992" s="9" t="s">
        <v>5</v>
      </c>
      <c r="D992" s="10" t="s">
        <v>6</v>
      </c>
      <c r="E992" s="10" t="s">
        <v>7</v>
      </c>
      <c r="F992" s="10" t="s">
        <v>8</v>
      </c>
      <c r="G992" s="1"/>
    </row>
    <row r="993" spans="1:12" ht="41.25" customHeight="1">
      <c r="A993" s="11">
        <v>1</v>
      </c>
      <c r="B993" s="12" t="s">
        <v>9</v>
      </c>
      <c r="C993" s="13">
        <f>I993</f>
        <v>12600</v>
      </c>
      <c r="D993" s="14">
        <v>4838.4</v>
      </c>
      <c r="E993" s="15">
        <f>D993*2.63</f>
        <v>12724.991999999998</v>
      </c>
      <c r="F993" s="16">
        <f>C993/E993</f>
        <v>0.9901774397972117</v>
      </c>
      <c r="G993" s="1"/>
      <c r="H993" s="17"/>
      <c r="I993" s="42">
        <v>12600</v>
      </c>
      <c r="J993" s="37" t="s">
        <v>58</v>
      </c>
      <c r="K993" s="43">
        <v>12241</v>
      </c>
      <c r="L993" s="37">
        <v>1.1</v>
      </c>
    </row>
    <row r="994" spans="1:12" ht="48.75" customHeight="1">
      <c r="A994" s="11"/>
      <c r="B994" s="12"/>
      <c r="C994" s="13"/>
      <c r="D994" s="20" t="s">
        <v>11</v>
      </c>
      <c r="E994" s="15"/>
      <c r="F994" s="16"/>
      <c r="G994" s="1"/>
      <c r="H994" s="17"/>
      <c r="I994" s="26">
        <v>1200000</v>
      </c>
      <c r="J994" s="27" t="s">
        <v>59</v>
      </c>
      <c r="K994" s="38">
        <v>120000</v>
      </c>
      <c r="L994" s="27">
        <v>10</v>
      </c>
    </row>
    <row r="995" spans="1:12" ht="63.75" customHeight="1">
      <c r="A995" s="39">
        <v>2</v>
      </c>
      <c r="B995" s="12" t="s">
        <v>28</v>
      </c>
      <c r="C995" s="13">
        <v>800000</v>
      </c>
      <c r="D995" s="23">
        <v>138.7</v>
      </c>
      <c r="E995" s="24">
        <f>D995*944</f>
        <v>130932.79999999999</v>
      </c>
      <c r="F995" s="25">
        <f>C995/E995</f>
        <v>6.110004521403346</v>
      </c>
      <c r="G995" s="1"/>
      <c r="H995" s="17"/>
      <c r="I995" s="40" t="s">
        <v>60</v>
      </c>
      <c r="J995" s="27" t="s">
        <v>61</v>
      </c>
      <c r="K995" s="38">
        <v>31670</v>
      </c>
      <c r="L995" s="27">
        <v>94</v>
      </c>
    </row>
    <row r="996" spans="1:12" ht="35.25" customHeight="1">
      <c r="A996" s="39"/>
      <c r="B996" s="12"/>
      <c r="C996" s="13"/>
      <c r="D996" s="23" t="s">
        <v>17</v>
      </c>
      <c r="E996" s="24"/>
      <c r="F996" s="25"/>
      <c r="G996" s="1"/>
      <c r="H996" s="17"/>
      <c r="I996" s="26">
        <v>9870</v>
      </c>
      <c r="J996" s="27" t="s">
        <v>62</v>
      </c>
      <c r="K996" s="27">
        <v>1058</v>
      </c>
      <c r="L996" s="27">
        <v>9.3</v>
      </c>
    </row>
    <row r="997" spans="1:12" ht="12.75" customHeight="1">
      <c r="A997" s="11">
        <v>3</v>
      </c>
      <c r="B997" s="12" t="s">
        <v>15</v>
      </c>
      <c r="C997" s="13">
        <v>2963400</v>
      </c>
      <c r="D997" s="23">
        <v>36.96</v>
      </c>
      <c r="E997" s="24">
        <f>D997*944</f>
        <v>34890.24</v>
      </c>
      <c r="F997" s="25">
        <f>C997/E997</f>
        <v>84.93492736077482</v>
      </c>
      <c r="G997" s="1"/>
      <c r="H997" s="17"/>
      <c r="I997" s="26">
        <v>326040</v>
      </c>
      <c r="J997" s="27" t="s">
        <v>63</v>
      </c>
      <c r="K997" s="38">
        <v>21113</v>
      </c>
      <c r="L997" s="27">
        <v>15</v>
      </c>
    </row>
    <row r="998" spans="1:7" ht="12.75">
      <c r="A998" s="11"/>
      <c r="B998" s="12"/>
      <c r="C998" s="13"/>
      <c r="D998" s="23" t="s">
        <v>17</v>
      </c>
      <c r="E998" s="24"/>
      <c r="F998" s="25"/>
      <c r="G998" s="1"/>
    </row>
    <row r="999" spans="1:7" ht="63.75" customHeight="1">
      <c r="A999" s="11">
        <v>4</v>
      </c>
      <c r="B999" s="12" t="s">
        <v>20</v>
      </c>
      <c r="C999" s="28">
        <v>100000</v>
      </c>
      <c r="D999" s="29" t="s">
        <v>21</v>
      </c>
      <c r="E999" s="30" t="s">
        <v>21</v>
      </c>
      <c r="F999" s="31" t="s">
        <v>21</v>
      </c>
      <c r="G999" s="1"/>
    </row>
    <row r="1000" spans="1:7" ht="34.5" customHeight="1">
      <c r="A1000" s="11"/>
      <c r="B1000" s="12"/>
      <c r="C1000" s="28"/>
      <c r="D1000" s="29"/>
      <c r="E1000" s="30"/>
      <c r="F1000" s="31"/>
      <c r="G1000" s="1"/>
    </row>
    <row r="1001" spans="1:7" ht="63.75" customHeight="1">
      <c r="A1001" s="11">
        <v>5</v>
      </c>
      <c r="B1001" s="12" t="s">
        <v>31</v>
      </c>
      <c r="C1001" s="13">
        <f>I997</f>
        <v>326040</v>
      </c>
      <c r="D1001" s="23">
        <v>24.4</v>
      </c>
      <c r="E1001" s="24">
        <f>D1001*944</f>
        <v>23033.6</v>
      </c>
      <c r="F1001" s="25">
        <f>C1001/E1001</f>
        <v>14.154973603778828</v>
      </c>
      <c r="G1001" s="1"/>
    </row>
    <row r="1002" spans="1:7" ht="40.5" customHeight="1">
      <c r="A1002" s="11"/>
      <c r="B1002" s="12"/>
      <c r="C1002" s="13"/>
      <c r="D1002" s="41" t="s">
        <v>17</v>
      </c>
      <c r="E1002" s="24"/>
      <c r="F1002" s="25"/>
      <c r="G1002" s="1"/>
    </row>
    <row r="1003" spans="1:7" ht="18.75" customHeight="1">
      <c r="A1003" s="31">
        <v>6</v>
      </c>
      <c r="B1003" s="32" t="s">
        <v>24</v>
      </c>
      <c r="C1003" s="33">
        <v>320000</v>
      </c>
      <c r="D1003" s="29">
        <f>C1003*0.5666/10000</f>
        <v>18.1312</v>
      </c>
      <c r="E1003" s="34">
        <f>D1003*944</f>
        <v>17115.8528</v>
      </c>
      <c r="F1003" s="25">
        <f>C1003/E1003</f>
        <v>18.696117788533446</v>
      </c>
      <c r="G1003" s="1"/>
    </row>
    <row r="1004" spans="1:7" ht="46.5" customHeight="1">
      <c r="A1004" s="31"/>
      <c r="B1004" s="32"/>
      <c r="C1004" s="33"/>
      <c r="D1004" s="24" t="s">
        <v>17</v>
      </c>
      <c r="E1004" s="34"/>
      <c r="F1004" s="25"/>
      <c r="G1004" s="1"/>
    </row>
    <row r="1005" spans="1:7" ht="12.75">
      <c r="A1005" s="35" t="s">
        <v>25</v>
      </c>
      <c r="B1005" s="35"/>
      <c r="C1005" s="35"/>
      <c r="D1005" s="35"/>
      <c r="E1005" s="35"/>
      <c r="F1005" s="35"/>
      <c r="G1005" s="1"/>
    </row>
  </sheetData>
  <sheetProtection selectLockedCells="1" selectUnlockedCells="1"/>
  <mergeCells count="1594">
    <mergeCell ref="A3:F3"/>
    <mergeCell ref="A4:F4"/>
    <mergeCell ref="A7:A8"/>
    <mergeCell ref="B7:B8"/>
    <mergeCell ref="C7:C8"/>
    <mergeCell ref="E7:E8"/>
    <mergeCell ref="F7:F8"/>
    <mergeCell ref="A9:A10"/>
    <mergeCell ref="B9:B10"/>
    <mergeCell ref="C9:C10"/>
    <mergeCell ref="E9:E10"/>
    <mergeCell ref="F9:F10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E13:E14"/>
    <mergeCell ref="F13:F14"/>
    <mergeCell ref="A19:F19"/>
    <mergeCell ref="A20:F20"/>
    <mergeCell ref="A23:A24"/>
    <mergeCell ref="B23:B24"/>
    <mergeCell ref="C23:C24"/>
    <mergeCell ref="E23:E24"/>
    <mergeCell ref="F23:F24"/>
    <mergeCell ref="A25:A26"/>
    <mergeCell ref="B25:B26"/>
    <mergeCell ref="C25:C26"/>
    <mergeCell ref="E25:E26"/>
    <mergeCell ref="F25:F26"/>
    <mergeCell ref="A27:A28"/>
    <mergeCell ref="B27:B28"/>
    <mergeCell ref="C27:C28"/>
    <mergeCell ref="E27:E28"/>
    <mergeCell ref="F27:F28"/>
    <mergeCell ref="A29:A30"/>
    <mergeCell ref="B29:B30"/>
    <mergeCell ref="C29:C30"/>
    <mergeCell ref="D29:D30"/>
    <mergeCell ref="E29:E30"/>
    <mergeCell ref="F29:F30"/>
    <mergeCell ref="A31:A32"/>
    <mergeCell ref="B31:B32"/>
    <mergeCell ref="C31:C32"/>
    <mergeCell ref="E31:E32"/>
    <mergeCell ref="F31:F32"/>
    <mergeCell ref="A33:A34"/>
    <mergeCell ref="B33:B34"/>
    <mergeCell ref="C33:C34"/>
    <mergeCell ref="E33:E34"/>
    <mergeCell ref="F33:F34"/>
    <mergeCell ref="A39:F39"/>
    <mergeCell ref="A40:F40"/>
    <mergeCell ref="A43:A44"/>
    <mergeCell ref="B43:B44"/>
    <mergeCell ref="C43:C44"/>
    <mergeCell ref="E43:E44"/>
    <mergeCell ref="F43:F44"/>
    <mergeCell ref="A45:A46"/>
    <mergeCell ref="B45:B46"/>
    <mergeCell ref="C45:C46"/>
    <mergeCell ref="E45:E46"/>
    <mergeCell ref="F45:F46"/>
    <mergeCell ref="A47:A48"/>
    <mergeCell ref="B47:B48"/>
    <mergeCell ref="C47:C48"/>
    <mergeCell ref="E47:E48"/>
    <mergeCell ref="F47:F48"/>
    <mergeCell ref="A49:A50"/>
    <mergeCell ref="B49:B50"/>
    <mergeCell ref="C49:C50"/>
    <mergeCell ref="D49:D50"/>
    <mergeCell ref="E49:E50"/>
    <mergeCell ref="F49:F50"/>
    <mergeCell ref="A51:A52"/>
    <mergeCell ref="B51:B52"/>
    <mergeCell ref="C51:C52"/>
    <mergeCell ref="E51:E52"/>
    <mergeCell ref="F51:F52"/>
    <mergeCell ref="A53:A54"/>
    <mergeCell ref="B53:B54"/>
    <mergeCell ref="C53:C54"/>
    <mergeCell ref="E53:E54"/>
    <mergeCell ref="F53:F54"/>
    <mergeCell ref="A60:F60"/>
    <mergeCell ref="A61:F61"/>
    <mergeCell ref="A64:A65"/>
    <mergeCell ref="B64:B65"/>
    <mergeCell ref="C64:C65"/>
    <mergeCell ref="E64:E65"/>
    <mergeCell ref="F64:F65"/>
    <mergeCell ref="A66:A67"/>
    <mergeCell ref="B66:B67"/>
    <mergeCell ref="C66:C67"/>
    <mergeCell ref="E66:E67"/>
    <mergeCell ref="F66:F67"/>
    <mergeCell ref="A68:A69"/>
    <mergeCell ref="B68:B69"/>
    <mergeCell ref="C68:C69"/>
    <mergeCell ref="E68:E69"/>
    <mergeCell ref="F68:F69"/>
    <mergeCell ref="A70:A71"/>
    <mergeCell ref="B70:B71"/>
    <mergeCell ref="C70:C71"/>
    <mergeCell ref="D70:D71"/>
    <mergeCell ref="E70:E71"/>
    <mergeCell ref="F70:F71"/>
    <mergeCell ref="A72:A73"/>
    <mergeCell ref="B72:B73"/>
    <mergeCell ref="C72:C73"/>
    <mergeCell ref="E72:E73"/>
    <mergeCell ref="F72:F73"/>
    <mergeCell ref="A74:A75"/>
    <mergeCell ref="B74:B75"/>
    <mergeCell ref="C74:C75"/>
    <mergeCell ref="E74:E75"/>
    <mergeCell ref="F74:F75"/>
    <mergeCell ref="A80:F80"/>
    <mergeCell ref="A81:F81"/>
    <mergeCell ref="A84:A85"/>
    <mergeCell ref="B84:B85"/>
    <mergeCell ref="C84:C85"/>
    <mergeCell ref="E84:E85"/>
    <mergeCell ref="F84:F85"/>
    <mergeCell ref="A86:A87"/>
    <mergeCell ref="B86:B87"/>
    <mergeCell ref="C86:C87"/>
    <mergeCell ref="E86:E87"/>
    <mergeCell ref="F86:F87"/>
    <mergeCell ref="A88:A89"/>
    <mergeCell ref="B88:B89"/>
    <mergeCell ref="C88:C89"/>
    <mergeCell ref="E88:E89"/>
    <mergeCell ref="F88:F89"/>
    <mergeCell ref="A90:A91"/>
    <mergeCell ref="B90:B91"/>
    <mergeCell ref="C90:C91"/>
    <mergeCell ref="D90:D91"/>
    <mergeCell ref="E90:E91"/>
    <mergeCell ref="F90:F91"/>
    <mergeCell ref="A92:A93"/>
    <mergeCell ref="B92:B93"/>
    <mergeCell ref="C92:C93"/>
    <mergeCell ref="E92:E93"/>
    <mergeCell ref="F92:F93"/>
    <mergeCell ref="A94:A95"/>
    <mergeCell ref="B94:B95"/>
    <mergeCell ref="C94:C95"/>
    <mergeCell ref="E94:E95"/>
    <mergeCell ref="F94:F95"/>
    <mergeCell ref="A100:F100"/>
    <mergeCell ref="A101:F101"/>
    <mergeCell ref="A104:A105"/>
    <mergeCell ref="B104:B105"/>
    <mergeCell ref="C104:C105"/>
    <mergeCell ref="E104:E105"/>
    <mergeCell ref="F104:F105"/>
    <mergeCell ref="A106:A107"/>
    <mergeCell ref="B106:B107"/>
    <mergeCell ref="C106:C107"/>
    <mergeCell ref="E106:E107"/>
    <mergeCell ref="F106:F107"/>
    <mergeCell ref="A108:A109"/>
    <mergeCell ref="B108:B109"/>
    <mergeCell ref="C108:C109"/>
    <mergeCell ref="E108:E109"/>
    <mergeCell ref="F108:F109"/>
    <mergeCell ref="A110:A111"/>
    <mergeCell ref="B110:B111"/>
    <mergeCell ref="C110:C111"/>
    <mergeCell ref="D110:D111"/>
    <mergeCell ref="E110:E111"/>
    <mergeCell ref="F110:F111"/>
    <mergeCell ref="A112:A113"/>
    <mergeCell ref="B112:B113"/>
    <mergeCell ref="C112:C113"/>
    <mergeCell ref="E112:E113"/>
    <mergeCell ref="F112:F113"/>
    <mergeCell ref="A114:A115"/>
    <mergeCell ref="B114:B115"/>
    <mergeCell ref="C114:C115"/>
    <mergeCell ref="E114:E115"/>
    <mergeCell ref="F114:F115"/>
    <mergeCell ref="A121:F121"/>
    <mergeCell ref="A122:F122"/>
    <mergeCell ref="A125:A126"/>
    <mergeCell ref="B125:B126"/>
    <mergeCell ref="C125:C126"/>
    <mergeCell ref="E125:E126"/>
    <mergeCell ref="F125:F126"/>
    <mergeCell ref="A127:A128"/>
    <mergeCell ref="B127:B128"/>
    <mergeCell ref="C127:C128"/>
    <mergeCell ref="E127:E128"/>
    <mergeCell ref="F127:F128"/>
    <mergeCell ref="A129:A130"/>
    <mergeCell ref="B129:B130"/>
    <mergeCell ref="C129:C130"/>
    <mergeCell ref="E129:E130"/>
    <mergeCell ref="F129:F130"/>
    <mergeCell ref="A131:A132"/>
    <mergeCell ref="B131:B132"/>
    <mergeCell ref="C131:C132"/>
    <mergeCell ref="D131:D132"/>
    <mergeCell ref="E131:E132"/>
    <mergeCell ref="F131:F132"/>
    <mergeCell ref="A133:A134"/>
    <mergeCell ref="B133:B134"/>
    <mergeCell ref="C133:C134"/>
    <mergeCell ref="E133:E134"/>
    <mergeCell ref="F133:F134"/>
    <mergeCell ref="A135:A136"/>
    <mergeCell ref="B135:B136"/>
    <mergeCell ref="C135:C136"/>
    <mergeCell ref="E135:E136"/>
    <mergeCell ref="F135:F136"/>
    <mergeCell ref="A142:F142"/>
    <mergeCell ref="A143:F143"/>
    <mergeCell ref="A146:A147"/>
    <mergeCell ref="B146:B147"/>
    <mergeCell ref="C146:C147"/>
    <mergeCell ref="E146:E147"/>
    <mergeCell ref="F146:F147"/>
    <mergeCell ref="A148:A149"/>
    <mergeCell ref="B148:B149"/>
    <mergeCell ref="C148:C149"/>
    <mergeCell ref="E148:E149"/>
    <mergeCell ref="F148:F149"/>
    <mergeCell ref="A150:A151"/>
    <mergeCell ref="B150:B151"/>
    <mergeCell ref="C150:C151"/>
    <mergeCell ref="E150:E151"/>
    <mergeCell ref="F150:F151"/>
    <mergeCell ref="A152:A153"/>
    <mergeCell ref="B152:B153"/>
    <mergeCell ref="C152:C153"/>
    <mergeCell ref="D152:D153"/>
    <mergeCell ref="E152:E153"/>
    <mergeCell ref="F152:F153"/>
    <mergeCell ref="A154:A155"/>
    <mergeCell ref="B154:B155"/>
    <mergeCell ref="C154:C155"/>
    <mergeCell ref="E154:E155"/>
    <mergeCell ref="F154:F155"/>
    <mergeCell ref="A156:A157"/>
    <mergeCell ref="B156:B157"/>
    <mergeCell ref="C156:C157"/>
    <mergeCell ref="E156:E157"/>
    <mergeCell ref="F156:F157"/>
    <mergeCell ref="A163:F163"/>
    <mergeCell ref="A164:F164"/>
    <mergeCell ref="A167:A168"/>
    <mergeCell ref="B167:B168"/>
    <mergeCell ref="C167:C168"/>
    <mergeCell ref="E167:E168"/>
    <mergeCell ref="F167:F168"/>
    <mergeCell ref="A169:A170"/>
    <mergeCell ref="B169:B170"/>
    <mergeCell ref="C169:C170"/>
    <mergeCell ref="E169:E170"/>
    <mergeCell ref="F169:F170"/>
    <mergeCell ref="A171:A172"/>
    <mergeCell ref="B171:B172"/>
    <mergeCell ref="C171:C172"/>
    <mergeCell ref="E171:E172"/>
    <mergeCell ref="F171:F172"/>
    <mergeCell ref="A173:A174"/>
    <mergeCell ref="B173:B174"/>
    <mergeCell ref="C173:C174"/>
    <mergeCell ref="D173:D174"/>
    <mergeCell ref="E173:E174"/>
    <mergeCell ref="F173:F174"/>
    <mergeCell ref="A175:A176"/>
    <mergeCell ref="B175:B176"/>
    <mergeCell ref="C175:C176"/>
    <mergeCell ref="E175:E176"/>
    <mergeCell ref="F175:F176"/>
    <mergeCell ref="A177:A178"/>
    <mergeCell ref="B177:B178"/>
    <mergeCell ref="C177:C178"/>
    <mergeCell ref="E177:E178"/>
    <mergeCell ref="F177:F178"/>
    <mergeCell ref="A183:F183"/>
    <mergeCell ref="A184:F184"/>
    <mergeCell ref="A187:A188"/>
    <mergeCell ref="B187:B188"/>
    <mergeCell ref="C187:C188"/>
    <mergeCell ref="E187:E188"/>
    <mergeCell ref="F187:F188"/>
    <mergeCell ref="A189:A190"/>
    <mergeCell ref="B189:B190"/>
    <mergeCell ref="C189:C190"/>
    <mergeCell ref="E189:E190"/>
    <mergeCell ref="F189:F190"/>
    <mergeCell ref="A191:A192"/>
    <mergeCell ref="B191:B192"/>
    <mergeCell ref="C191:C192"/>
    <mergeCell ref="E191:E192"/>
    <mergeCell ref="F191:F192"/>
    <mergeCell ref="A193:A194"/>
    <mergeCell ref="B193:B194"/>
    <mergeCell ref="C193:C194"/>
    <mergeCell ref="D193:D194"/>
    <mergeCell ref="E193:E194"/>
    <mergeCell ref="F193:F194"/>
    <mergeCell ref="A195:A196"/>
    <mergeCell ref="B195:B196"/>
    <mergeCell ref="C195:C196"/>
    <mergeCell ref="E195:E196"/>
    <mergeCell ref="F195:F196"/>
    <mergeCell ref="A197:A198"/>
    <mergeCell ref="B197:B198"/>
    <mergeCell ref="C197:C198"/>
    <mergeCell ref="E197:E198"/>
    <mergeCell ref="F197:F198"/>
    <mergeCell ref="A204:F204"/>
    <mergeCell ref="A205:F205"/>
    <mergeCell ref="A208:A209"/>
    <mergeCell ref="B208:B209"/>
    <mergeCell ref="C208:C209"/>
    <mergeCell ref="E208:E209"/>
    <mergeCell ref="F208:F209"/>
    <mergeCell ref="A210:A211"/>
    <mergeCell ref="B210:B211"/>
    <mergeCell ref="C210:C211"/>
    <mergeCell ref="E210:E211"/>
    <mergeCell ref="F210:F211"/>
    <mergeCell ref="A212:A213"/>
    <mergeCell ref="B212:B213"/>
    <mergeCell ref="C212:C213"/>
    <mergeCell ref="E212:E213"/>
    <mergeCell ref="F212:F213"/>
    <mergeCell ref="A214:A215"/>
    <mergeCell ref="B214:B215"/>
    <mergeCell ref="C214:C215"/>
    <mergeCell ref="D214:D215"/>
    <mergeCell ref="E214:E215"/>
    <mergeCell ref="F214:F215"/>
    <mergeCell ref="A216:A217"/>
    <mergeCell ref="B216:B217"/>
    <mergeCell ref="C216:C217"/>
    <mergeCell ref="E216:E217"/>
    <mergeCell ref="F216:F217"/>
    <mergeCell ref="A218:A219"/>
    <mergeCell ref="B218:B219"/>
    <mergeCell ref="C218:C219"/>
    <mergeCell ref="E218:E219"/>
    <mergeCell ref="F218:F219"/>
    <mergeCell ref="A228:F228"/>
    <mergeCell ref="A229:F229"/>
    <mergeCell ref="A232:A233"/>
    <mergeCell ref="B232:B233"/>
    <mergeCell ref="C232:C233"/>
    <mergeCell ref="E232:E233"/>
    <mergeCell ref="F232:F233"/>
    <mergeCell ref="A234:A235"/>
    <mergeCell ref="B234:B235"/>
    <mergeCell ref="C234:C235"/>
    <mergeCell ref="E234:E235"/>
    <mergeCell ref="F234:F235"/>
    <mergeCell ref="A236:A237"/>
    <mergeCell ref="B236:B237"/>
    <mergeCell ref="C236:C237"/>
    <mergeCell ref="E236:E237"/>
    <mergeCell ref="F236:F237"/>
    <mergeCell ref="A238:A239"/>
    <mergeCell ref="B238:B239"/>
    <mergeCell ref="C238:C239"/>
    <mergeCell ref="D238:D239"/>
    <mergeCell ref="E238:E239"/>
    <mergeCell ref="F238:F239"/>
    <mergeCell ref="A240:A241"/>
    <mergeCell ref="B240:B241"/>
    <mergeCell ref="C240:C241"/>
    <mergeCell ref="E240:E241"/>
    <mergeCell ref="F240:F241"/>
    <mergeCell ref="A242:A243"/>
    <mergeCell ref="B242:B243"/>
    <mergeCell ref="C242:C243"/>
    <mergeCell ref="E242:E243"/>
    <mergeCell ref="F242:F243"/>
    <mergeCell ref="A249:F249"/>
    <mergeCell ref="A250:F250"/>
    <mergeCell ref="I252:J252"/>
    <mergeCell ref="K252:L252"/>
    <mergeCell ref="M252:N252"/>
    <mergeCell ref="O252:P252"/>
    <mergeCell ref="Q252:R252"/>
    <mergeCell ref="S252:T252"/>
    <mergeCell ref="U252:V252"/>
    <mergeCell ref="W252:X252"/>
    <mergeCell ref="Y252:Z252"/>
    <mergeCell ref="AA252:AB252"/>
    <mergeCell ref="AC252:AD252"/>
    <mergeCell ref="A253:A254"/>
    <mergeCell ref="B253:B254"/>
    <mergeCell ref="C253:C254"/>
    <mergeCell ref="E253:E254"/>
    <mergeCell ref="F253:F254"/>
    <mergeCell ref="A255:A256"/>
    <mergeCell ref="B255:B256"/>
    <mergeCell ref="C255:C256"/>
    <mergeCell ref="E255:E256"/>
    <mergeCell ref="F255:F256"/>
    <mergeCell ref="A257:A258"/>
    <mergeCell ref="B257:B258"/>
    <mergeCell ref="C257:C258"/>
    <mergeCell ref="E257:E258"/>
    <mergeCell ref="F257:F258"/>
    <mergeCell ref="A259:A260"/>
    <mergeCell ref="B259:B260"/>
    <mergeCell ref="C259:C260"/>
    <mergeCell ref="D259:D260"/>
    <mergeCell ref="E259:E260"/>
    <mergeCell ref="F259:F260"/>
    <mergeCell ref="A261:A262"/>
    <mergeCell ref="B261:B262"/>
    <mergeCell ref="C261:C262"/>
    <mergeCell ref="E261:E262"/>
    <mergeCell ref="F261:F262"/>
    <mergeCell ref="A263:A264"/>
    <mergeCell ref="B263:B264"/>
    <mergeCell ref="C263:C264"/>
    <mergeCell ref="E263:E264"/>
    <mergeCell ref="F263:F264"/>
    <mergeCell ref="A269:F269"/>
    <mergeCell ref="A270:F270"/>
    <mergeCell ref="A273:A274"/>
    <mergeCell ref="B273:B274"/>
    <mergeCell ref="C273:C274"/>
    <mergeCell ref="E273:E274"/>
    <mergeCell ref="F273:F274"/>
    <mergeCell ref="A275:A276"/>
    <mergeCell ref="B275:B276"/>
    <mergeCell ref="C275:C276"/>
    <mergeCell ref="E275:E276"/>
    <mergeCell ref="F275:F276"/>
    <mergeCell ref="A277:A278"/>
    <mergeCell ref="B277:B278"/>
    <mergeCell ref="C277:C278"/>
    <mergeCell ref="D277:D278"/>
    <mergeCell ref="E277:E278"/>
    <mergeCell ref="F277:F278"/>
    <mergeCell ref="A279:A280"/>
    <mergeCell ref="B279:B280"/>
    <mergeCell ref="C279:C280"/>
    <mergeCell ref="E279:E280"/>
    <mergeCell ref="F279:F280"/>
    <mergeCell ref="A285:F285"/>
    <mergeCell ref="A286:F286"/>
    <mergeCell ref="A289:A290"/>
    <mergeCell ref="B289:B290"/>
    <mergeCell ref="C289:C290"/>
    <mergeCell ref="E289:E290"/>
    <mergeCell ref="F289:F290"/>
    <mergeCell ref="A291:A292"/>
    <mergeCell ref="B291:B292"/>
    <mergeCell ref="C291:C292"/>
    <mergeCell ref="E291:E292"/>
    <mergeCell ref="F291:F292"/>
    <mergeCell ref="A293:A294"/>
    <mergeCell ref="B293:B294"/>
    <mergeCell ref="C293:C294"/>
    <mergeCell ref="D293:D294"/>
    <mergeCell ref="E293:E294"/>
    <mergeCell ref="F293:F294"/>
    <mergeCell ref="A295:A296"/>
    <mergeCell ref="B295:B296"/>
    <mergeCell ref="C295:C296"/>
    <mergeCell ref="E295:E296"/>
    <mergeCell ref="F295:F296"/>
    <mergeCell ref="A301:F301"/>
    <mergeCell ref="A302:F302"/>
    <mergeCell ref="A305:A306"/>
    <mergeCell ref="B305:B306"/>
    <mergeCell ref="C305:C306"/>
    <mergeCell ref="E305:E306"/>
    <mergeCell ref="F305:F306"/>
    <mergeCell ref="A307:A308"/>
    <mergeCell ref="B307:B308"/>
    <mergeCell ref="C307:C308"/>
    <mergeCell ref="E307:E308"/>
    <mergeCell ref="F307:F308"/>
    <mergeCell ref="A309:A310"/>
    <mergeCell ref="B309:B310"/>
    <mergeCell ref="C309:C310"/>
    <mergeCell ref="E309:E310"/>
    <mergeCell ref="F309:F310"/>
    <mergeCell ref="A311:A312"/>
    <mergeCell ref="B311:B312"/>
    <mergeCell ref="C311:C312"/>
    <mergeCell ref="D311:D312"/>
    <mergeCell ref="E311:E312"/>
    <mergeCell ref="F311:F312"/>
    <mergeCell ref="A313:A314"/>
    <mergeCell ref="B313:B314"/>
    <mergeCell ref="C313:C314"/>
    <mergeCell ref="E313:E314"/>
    <mergeCell ref="F313:F314"/>
    <mergeCell ref="A315:A316"/>
    <mergeCell ref="B315:B316"/>
    <mergeCell ref="C315:C316"/>
    <mergeCell ref="E315:E316"/>
    <mergeCell ref="F315:F316"/>
    <mergeCell ref="A321:F321"/>
    <mergeCell ref="A322:F322"/>
    <mergeCell ref="A325:A326"/>
    <mergeCell ref="B325:B326"/>
    <mergeCell ref="C325:C326"/>
    <mergeCell ref="E325:E326"/>
    <mergeCell ref="F325:F326"/>
    <mergeCell ref="A327:A328"/>
    <mergeCell ref="B327:B328"/>
    <mergeCell ref="C327:C328"/>
    <mergeCell ref="E327:E328"/>
    <mergeCell ref="F327:F328"/>
    <mergeCell ref="A329:A330"/>
    <mergeCell ref="B329:B330"/>
    <mergeCell ref="C329:C330"/>
    <mergeCell ref="D329:D330"/>
    <mergeCell ref="E329:E330"/>
    <mergeCell ref="F329:F330"/>
    <mergeCell ref="A331:A332"/>
    <mergeCell ref="B331:B332"/>
    <mergeCell ref="C331:C332"/>
    <mergeCell ref="E331:E332"/>
    <mergeCell ref="F331:F332"/>
    <mergeCell ref="A338:F338"/>
    <mergeCell ref="A339:F339"/>
    <mergeCell ref="A342:A343"/>
    <mergeCell ref="B342:B343"/>
    <mergeCell ref="C342:C343"/>
    <mergeCell ref="E342:E343"/>
    <mergeCell ref="F342:F343"/>
    <mergeCell ref="A344:A345"/>
    <mergeCell ref="B344:B345"/>
    <mergeCell ref="C344:C345"/>
    <mergeCell ref="E344:E345"/>
    <mergeCell ref="F344:F345"/>
    <mergeCell ref="A346:A347"/>
    <mergeCell ref="B346:B347"/>
    <mergeCell ref="C346:C347"/>
    <mergeCell ref="E346:E347"/>
    <mergeCell ref="F346:F347"/>
    <mergeCell ref="A348:A349"/>
    <mergeCell ref="B348:B349"/>
    <mergeCell ref="C348:C349"/>
    <mergeCell ref="D348:D349"/>
    <mergeCell ref="E348:E349"/>
    <mergeCell ref="F348:F349"/>
    <mergeCell ref="A350:A351"/>
    <mergeCell ref="B350:B351"/>
    <mergeCell ref="C350:C351"/>
    <mergeCell ref="E350:E351"/>
    <mergeCell ref="F350:F351"/>
    <mergeCell ref="A352:A353"/>
    <mergeCell ref="B352:B353"/>
    <mergeCell ref="C352:C353"/>
    <mergeCell ref="E352:E353"/>
    <mergeCell ref="F352:F353"/>
    <mergeCell ref="A358:F358"/>
    <mergeCell ref="A359:F359"/>
    <mergeCell ref="A362:A363"/>
    <mergeCell ref="B362:B363"/>
    <mergeCell ref="C362:C363"/>
    <mergeCell ref="E362:E363"/>
    <mergeCell ref="F362:F363"/>
    <mergeCell ref="A364:A365"/>
    <mergeCell ref="B364:B365"/>
    <mergeCell ref="C364:C365"/>
    <mergeCell ref="E364:E365"/>
    <mergeCell ref="F364:F365"/>
    <mergeCell ref="A366:A367"/>
    <mergeCell ref="B366:B367"/>
    <mergeCell ref="C366:C367"/>
    <mergeCell ref="E366:E367"/>
    <mergeCell ref="F366:F367"/>
    <mergeCell ref="A368:A369"/>
    <mergeCell ref="B368:B369"/>
    <mergeCell ref="C368:C369"/>
    <mergeCell ref="D368:D369"/>
    <mergeCell ref="E368:E369"/>
    <mergeCell ref="F368:F369"/>
    <mergeCell ref="A370:A371"/>
    <mergeCell ref="B370:B371"/>
    <mergeCell ref="C370:C371"/>
    <mergeCell ref="E370:E371"/>
    <mergeCell ref="F370:F371"/>
    <mergeCell ref="A372:A373"/>
    <mergeCell ref="B372:B373"/>
    <mergeCell ref="C372:C373"/>
    <mergeCell ref="E372:E373"/>
    <mergeCell ref="F372:F373"/>
    <mergeCell ref="A378:F378"/>
    <mergeCell ref="A379:F379"/>
    <mergeCell ref="A382:A383"/>
    <mergeCell ref="B382:B383"/>
    <mergeCell ref="C382:C383"/>
    <mergeCell ref="E382:E383"/>
    <mergeCell ref="F382:F383"/>
    <mergeCell ref="A384:A385"/>
    <mergeCell ref="B384:B385"/>
    <mergeCell ref="C384:C385"/>
    <mergeCell ref="E384:E385"/>
    <mergeCell ref="F384:F385"/>
    <mergeCell ref="A386:A387"/>
    <mergeCell ref="B386:B387"/>
    <mergeCell ref="C386:C387"/>
    <mergeCell ref="E386:E387"/>
    <mergeCell ref="F386:F387"/>
    <mergeCell ref="A388:A389"/>
    <mergeCell ref="B388:B389"/>
    <mergeCell ref="C388:C389"/>
    <mergeCell ref="D388:D389"/>
    <mergeCell ref="E388:E389"/>
    <mergeCell ref="F388:F389"/>
    <mergeCell ref="A390:A391"/>
    <mergeCell ref="B390:B391"/>
    <mergeCell ref="C390:C391"/>
    <mergeCell ref="E390:E391"/>
    <mergeCell ref="F390:F391"/>
    <mergeCell ref="A392:A393"/>
    <mergeCell ref="B392:B393"/>
    <mergeCell ref="C392:C393"/>
    <mergeCell ref="E392:E393"/>
    <mergeCell ref="F392:F393"/>
    <mergeCell ref="A398:F398"/>
    <mergeCell ref="A399:F399"/>
    <mergeCell ref="A402:A403"/>
    <mergeCell ref="B402:B403"/>
    <mergeCell ref="C402:C403"/>
    <mergeCell ref="E402:E403"/>
    <mergeCell ref="F402:F403"/>
    <mergeCell ref="A404:A405"/>
    <mergeCell ref="B404:B405"/>
    <mergeCell ref="C404:C405"/>
    <mergeCell ref="E404:E405"/>
    <mergeCell ref="F404:F405"/>
    <mergeCell ref="A406:A407"/>
    <mergeCell ref="B406:B407"/>
    <mergeCell ref="C406:C407"/>
    <mergeCell ref="E406:E407"/>
    <mergeCell ref="F406:F407"/>
    <mergeCell ref="A408:A409"/>
    <mergeCell ref="B408:B409"/>
    <mergeCell ref="C408:C409"/>
    <mergeCell ref="D408:D409"/>
    <mergeCell ref="E408:E409"/>
    <mergeCell ref="F408:F409"/>
    <mergeCell ref="A410:A411"/>
    <mergeCell ref="B410:B411"/>
    <mergeCell ref="C410:C411"/>
    <mergeCell ref="E410:E411"/>
    <mergeCell ref="F410:F411"/>
    <mergeCell ref="A412:A413"/>
    <mergeCell ref="B412:B413"/>
    <mergeCell ref="C412:C413"/>
    <mergeCell ref="E412:E413"/>
    <mergeCell ref="F412:F413"/>
    <mergeCell ref="A418:F418"/>
    <mergeCell ref="A419:F419"/>
    <mergeCell ref="A422:A423"/>
    <mergeCell ref="B422:B423"/>
    <mergeCell ref="C422:C423"/>
    <mergeCell ref="E422:E423"/>
    <mergeCell ref="F422:F423"/>
    <mergeCell ref="A424:A425"/>
    <mergeCell ref="B424:B425"/>
    <mergeCell ref="C424:C425"/>
    <mergeCell ref="E424:E425"/>
    <mergeCell ref="F424:F425"/>
    <mergeCell ref="A426:A427"/>
    <mergeCell ref="B426:B427"/>
    <mergeCell ref="C426:C427"/>
    <mergeCell ref="E426:E427"/>
    <mergeCell ref="F426:F427"/>
    <mergeCell ref="A428:A429"/>
    <mergeCell ref="B428:B429"/>
    <mergeCell ref="C428:C429"/>
    <mergeCell ref="D428:D429"/>
    <mergeCell ref="E428:E429"/>
    <mergeCell ref="F428:F429"/>
    <mergeCell ref="A430:A431"/>
    <mergeCell ref="B430:B431"/>
    <mergeCell ref="C430:C431"/>
    <mergeCell ref="E430:E431"/>
    <mergeCell ref="F430:F431"/>
    <mergeCell ref="A432:A433"/>
    <mergeCell ref="B432:B433"/>
    <mergeCell ref="C432:C433"/>
    <mergeCell ref="E432:E433"/>
    <mergeCell ref="F432:F433"/>
    <mergeCell ref="A438:F438"/>
    <mergeCell ref="A439:F439"/>
    <mergeCell ref="A442:A443"/>
    <mergeCell ref="B442:B443"/>
    <mergeCell ref="C442:C443"/>
    <mergeCell ref="E442:E443"/>
    <mergeCell ref="F442:F443"/>
    <mergeCell ref="A444:A445"/>
    <mergeCell ref="B444:B445"/>
    <mergeCell ref="C444:C445"/>
    <mergeCell ref="E444:E445"/>
    <mergeCell ref="F444:F445"/>
    <mergeCell ref="A446:A447"/>
    <mergeCell ref="B446:B447"/>
    <mergeCell ref="C446:C447"/>
    <mergeCell ref="E446:E447"/>
    <mergeCell ref="F446:F447"/>
    <mergeCell ref="A448:A449"/>
    <mergeCell ref="B448:B449"/>
    <mergeCell ref="C448:C449"/>
    <mergeCell ref="D448:D449"/>
    <mergeCell ref="E448:E449"/>
    <mergeCell ref="F448:F449"/>
    <mergeCell ref="A450:A451"/>
    <mergeCell ref="B450:B451"/>
    <mergeCell ref="C450:C451"/>
    <mergeCell ref="E450:E451"/>
    <mergeCell ref="F450:F451"/>
    <mergeCell ref="A452:A453"/>
    <mergeCell ref="B452:B453"/>
    <mergeCell ref="C452:C453"/>
    <mergeCell ref="E452:E453"/>
    <mergeCell ref="F452:F453"/>
    <mergeCell ref="A461:F461"/>
    <mergeCell ref="A462:F462"/>
    <mergeCell ref="A465:A466"/>
    <mergeCell ref="B465:B466"/>
    <mergeCell ref="C465:C466"/>
    <mergeCell ref="E465:E466"/>
    <mergeCell ref="F465:F466"/>
    <mergeCell ref="A467:A468"/>
    <mergeCell ref="B467:B468"/>
    <mergeCell ref="C467:C468"/>
    <mergeCell ref="E467:E468"/>
    <mergeCell ref="F467:F468"/>
    <mergeCell ref="A469:A470"/>
    <mergeCell ref="B469:B470"/>
    <mergeCell ref="C469:C470"/>
    <mergeCell ref="E469:E470"/>
    <mergeCell ref="F469:F470"/>
    <mergeCell ref="A471:A472"/>
    <mergeCell ref="B471:B472"/>
    <mergeCell ref="C471:C472"/>
    <mergeCell ref="D471:D472"/>
    <mergeCell ref="E471:E472"/>
    <mergeCell ref="F471:F472"/>
    <mergeCell ref="A473:A474"/>
    <mergeCell ref="B473:B474"/>
    <mergeCell ref="C473:C474"/>
    <mergeCell ref="E473:E474"/>
    <mergeCell ref="F473:F474"/>
    <mergeCell ref="A475:A476"/>
    <mergeCell ref="B475:B476"/>
    <mergeCell ref="C475:C476"/>
    <mergeCell ref="E475:E476"/>
    <mergeCell ref="F475:F476"/>
    <mergeCell ref="A483:F483"/>
    <mergeCell ref="A484:F484"/>
    <mergeCell ref="A487:A488"/>
    <mergeCell ref="B487:B488"/>
    <mergeCell ref="C487:C488"/>
    <mergeCell ref="E487:E488"/>
    <mergeCell ref="F487:F488"/>
    <mergeCell ref="A489:A490"/>
    <mergeCell ref="B489:B490"/>
    <mergeCell ref="C489:C490"/>
    <mergeCell ref="E489:E490"/>
    <mergeCell ref="F489:F490"/>
    <mergeCell ref="A491:A492"/>
    <mergeCell ref="B491:B492"/>
    <mergeCell ref="C491:C492"/>
    <mergeCell ref="E491:E492"/>
    <mergeCell ref="F491:F492"/>
    <mergeCell ref="A493:A494"/>
    <mergeCell ref="B493:B494"/>
    <mergeCell ref="C493:C494"/>
    <mergeCell ref="D493:D494"/>
    <mergeCell ref="E493:E494"/>
    <mergeCell ref="F493:F494"/>
    <mergeCell ref="A495:A496"/>
    <mergeCell ref="B495:B496"/>
    <mergeCell ref="C495:C496"/>
    <mergeCell ref="E495:E496"/>
    <mergeCell ref="F495:F496"/>
    <mergeCell ref="A497:A498"/>
    <mergeCell ref="B497:B498"/>
    <mergeCell ref="C497:C498"/>
    <mergeCell ref="E497:E498"/>
    <mergeCell ref="F497:F498"/>
    <mergeCell ref="A503:F503"/>
    <mergeCell ref="A504:F504"/>
    <mergeCell ref="A507:A508"/>
    <mergeCell ref="B507:B508"/>
    <mergeCell ref="C507:C508"/>
    <mergeCell ref="E507:E508"/>
    <mergeCell ref="F507:F508"/>
    <mergeCell ref="A509:A510"/>
    <mergeCell ref="B509:B510"/>
    <mergeCell ref="C509:C510"/>
    <mergeCell ref="E509:E510"/>
    <mergeCell ref="F509:F510"/>
    <mergeCell ref="A511:A512"/>
    <mergeCell ref="B511:B512"/>
    <mergeCell ref="C511:C512"/>
    <mergeCell ref="E511:E512"/>
    <mergeCell ref="F511:F512"/>
    <mergeCell ref="A513:A514"/>
    <mergeCell ref="B513:B514"/>
    <mergeCell ref="C513:C514"/>
    <mergeCell ref="D513:D514"/>
    <mergeCell ref="E513:E514"/>
    <mergeCell ref="F513:F514"/>
    <mergeCell ref="A515:A516"/>
    <mergeCell ref="B515:B516"/>
    <mergeCell ref="C515:C516"/>
    <mergeCell ref="E515:E516"/>
    <mergeCell ref="F515:F516"/>
    <mergeCell ref="A517:A518"/>
    <mergeCell ref="B517:B518"/>
    <mergeCell ref="C517:C518"/>
    <mergeCell ref="E517:E518"/>
    <mergeCell ref="F517:F518"/>
    <mergeCell ref="A523:F523"/>
    <mergeCell ref="A524:F524"/>
    <mergeCell ref="A527:A528"/>
    <mergeCell ref="B527:B528"/>
    <mergeCell ref="C527:C528"/>
    <mergeCell ref="E527:E528"/>
    <mergeCell ref="F527:F528"/>
    <mergeCell ref="A529:A530"/>
    <mergeCell ref="B529:B530"/>
    <mergeCell ref="C529:C530"/>
    <mergeCell ref="E529:E530"/>
    <mergeCell ref="F529:F530"/>
    <mergeCell ref="A531:A532"/>
    <mergeCell ref="B531:B532"/>
    <mergeCell ref="C531:C532"/>
    <mergeCell ref="D531:D532"/>
    <mergeCell ref="E531:E532"/>
    <mergeCell ref="F531:F532"/>
    <mergeCell ref="A533:A534"/>
    <mergeCell ref="B533:B534"/>
    <mergeCell ref="C533:C534"/>
    <mergeCell ref="E533:E534"/>
    <mergeCell ref="F533:F534"/>
    <mergeCell ref="A539:F539"/>
    <mergeCell ref="A540:F540"/>
    <mergeCell ref="A543:A544"/>
    <mergeCell ref="B543:B544"/>
    <mergeCell ref="C543:C544"/>
    <mergeCell ref="E543:E544"/>
    <mergeCell ref="F543:F544"/>
    <mergeCell ref="A545:A546"/>
    <mergeCell ref="B545:B546"/>
    <mergeCell ref="C545:C546"/>
    <mergeCell ref="E545:E546"/>
    <mergeCell ref="F545:F546"/>
    <mergeCell ref="A547:A548"/>
    <mergeCell ref="B547:B548"/>
    <mergeCell ref="C547:C548"/>
    <mergeCell ref="E547:E548"/>
    <mergeCell ref="F547:F548"/>
    <mergeCell ref="A549:A550"/>
    <mergeCell ref="B549:B550"/>
    <mergeCell ref="C549:C550"/>
    <mergeCell ref="D549:D550"/>
    <mergeCell ref="E549:E550"/>
    <mergeCell ref="F549:F550"/>
    <mergeCell ref="A551:A552"/>
    <mergeCell ref="B551:B552"/>
    <mergeCell ref="C551:C552"/>
    <mergeCell ref="E551:E552"/>
    <mergeCell ref="F551:F552"/>
    <mergeCell ref="A553:A554"/>
    <mergeCell ref="B553:B554"/>
    <mergeCell ref="C553:C554"/>
    <mergeCell ref="E553:E554"/>
    <mergeCell ref="F553:F554"/>
    <mergeCell ref="A559:F559"/>
    <mergeCell ref="A560:F560"/>
    <mergeCell ref="A563:A564"/>
    <mergeCell ref="B563:B564"/>
    <mergeCell ref="C563:C564"/>
    <mergeCell ref="E563:E564"/>
    <mergeCell ref="F563:F564"/>
    <mergeCell ref="A565:A566"/>
    <mergeCell ref="B565:B566"/>
    <mergeCell ref="C565:C566"/>
    <mergeCell ref="E565:E566"/>
    <mergeCell ref="F565:F566"/>
    <mergeCell ref="A567:A568"/>
    <mergeCell ref="B567:B568"/>
    <mergeCell ref="C567:C568"/>
    <mergeCell ref="E567:E568"/>
    <mergeCell ref="F567:F568"/>
    <mergeCell ref="A569:A570"/>
    <mergeCell ref="B569:B570"/>
    <mergeCell ref="C569:C570"/>
    <mergeCell ref="D569:D570"/>
    <mergeCell ref="E569:E570"/>
    <mergeCell ref="F569:F570"/>
    <mergeCell ref="A571:A572"/>
    <mergeCell ref="B571:B572"/>
    <mergeCell ref="C571:C572"/>
    <mergeCell ref="E571:E572"/>
    <mergeCell ref="F571:F572"/>
    <mergeCell ref="A573:A574"/>
    <mergeCell ref="B573:B574"/>
    <mergeCell ref="C573:C574"/>
    <mergeCell ref="E573:E574"/>
    <mergeCell ref="F573:F574"/>
    <mergeCell ref="A579:F579"/>
    <mergeCell ref="A580:F580"/>
    <mergeCell ref="A583:A584"/>
    <mergeCell ref="B583:B584"/>
    <mergeCell ref="C583:C584"/>
    <mergeCell ref="E583:E584"/>
    <mergeCell ref="F583:F584"/>
    <mergeCell ref="A585:A586"/>
    <mergeCell ref="B585:B586"/>
    <mergeCell ref="C585:C586"/>
    <mergeCell ref="E585:E586"/>
    <mergeCell ref="F585:F586"/>
    <mergeCell ref="A587:A588"/>
    <mergeCell ref="B587:B588"/>
    <mergeCell ref="C587:C588"/>
    <mergeCell ref="E587:E588"/>
    <mergeCell ref="F587:F588"/>
    <mergeCell ref="A589:A590"/>
    <mergeCell ref="B589:B590"/>
    <mergeCell ref="C589:C590"/>
    <mergeCell ref="D589:D590"/>
    <mergeCell ref="E589:E590"/>
    <mergeCell ref="F589:F590"/>
    <mergeCell ref="A591:A592"/>
    <mergeCell ref="B591:B592"/>
    <mergeCell ref="C591:C592"/>
    <mergeCell ref="E591:E592"/>
    <mergeCell ref="F591:F592"/>
    <mergeCell ref="A593:A594"/>
    <mergeCell ref="B593:B594"/>
    <mergeCell ref="C593:C594"/>
    <mergeCell ref="E593:E594"/>
    <mergeCell ref="F593:F594"/>
    <mergeCell ref="A599:F599"/>
    <mergeCell ref="A600:F600"/>
    <mergeCell ref="A603:A604"/>
    <mergeCell ref="B603:B604"/>
    <mergeCell ref="C603:C604"/>
    <mergeCell ref="E603:E604"/>
    <mergeCell ref="F603:F604"/>
    <mergeCell ref="A605:A606"/>
    <mergeCell ref="B605:B606"/>
    <mergeCell ref="C605:C606"/>
    <mergeCell ref="E605:E606"/>
    <mergeCell ref="F605:F606"/>
    <mergeCell ref="A607:A608"/>
    <mergeCell ref="B607:B608"/>
    <mergeCell ref="C607:C608"/>
    <mergeCell ref="E607:E608"/>
    <mergeCell ref="F607:F608"/>
    <mergeCell ref="A609:A610"/>
    <mergeCell ref="B609:B610"/>
    <mergeCell ref="C609:C610"/>
    <mergeCell ref="D609:D610"/>
    <mergeCell ref="E609:E610"/>
    <mergeCell ref="F609:F610"/>
    <mergeCell ref="A611:A612"/>
    <mergeCell ref="B611:B612"/>
    <mergeCell ref="C611:C612"/>
    <mergeCell ref="E611:E612"/>
    <mergeCell ref="F611:F612"/>
    <mergeCell ref="A613:A614"/>
    <mergeCell ref="B613:B614"/>
    <mergeCell ref="C613:C614"/>
    <mergeCell ref="E613:E614"/>
    <mergeCell ref="F613:F614"/>
    <mergeCell ref="A619:F619"/>
    <mergeCell ref="A620:F620"/>
    <mergeCell ref="A623:A624"/>
    <mergeCell ref="B623:B624"/>
    <mergeCell ref="C623:C624"/>
    <mergeCell ref="E623:E624"/>
    <mergeCell ref="F623:F624"/>
    <mergeCell ref="A625:A626"/>
    <mergeCell ref="B625:B626"/>
    <mergeCell ref="C625:C626"/>
    <mergeCell ref="E625:E626"/>
    <mergeCell ref="F625:F626"/>
    <mergeCell ref="A627:A628"/>
    <mergeCell ref="B627:B628"/>
    <mergeCell ref="C627:C628"/>
    <mergeCell ref="D627:D628"/>
    <mergeCell ref="E627:E628"/>
    <mergeCell ref="F627:F628"/>
    <mergeCell ref="A629:A630"/>
    <mergeCell ref="B629:B630"/>
    <mergeCell ref="C629:C630"/>
    <mergeCell ref="E629:E630"/>
    <mergeCell ref="F629:F630"/>
    <mergeCell ref="A635:F635"/>
    <mergeCell ref="A636:F636"/>
    <mergeCell ref="A639:A640"/>
    <mergeCell ref="B639:B640"/>
    <mergeCell ref="C639:C640"/>
    <mergeCell ref="E639:E640"/>
    <mergeCell ref="F639:F640"/>
    <mergeCell ref="A641:A642"/>
    <mergeCell ref="B641:B642"/>
    <mergeCell ref="C641:C642"/>
    <mergeCell ref="E641:E642"/>
    <mergeCell ref="F641:F642"/>
    <mergeCell ref="A643:A644"/>
    <mergeCell ref="B643:B644"/>
    <mergeCell ref="C643:C644"/>
    <mergeCell ref="E643:E644"/>
    <mergeCell ref="F643:F644"/>
    <mergeCell ref="A645:A646"/>
    <mergeCell ref="B645:B646"/>
    <mergeCell ref="C645:C646"/>
    <mergeCell ref="D645:D646"/>
    <mergeCell ref="E645:E646"/>
    <mergeCell ref="F645:F646"/>
    <mergeCell ref="A647:A648"/>
    <mergeCell ref="B647:B648"/>
    <mergeCell ref="C647:C648"/>
    <mergeCell ref="E647:E648"/>
    <mergeCell ref="F647:F648"/>
    <mergeCell ref="A649:A650"/>
    <mergeCell ref="B649:B650"/>
    <mergeCell ref="C649:C650"/>
    <mergeCell ref="E649:E650"/>
    <mergeCell ref="F649:F650"/>
    <mergeCell ref="A655:F655"/>
    <mergeCell ref="A656:F656"/>
    <mergeCell ref="A659:A660"/>
    <mergeCell ref="B659:B660"/>
    <mergeCell ref="C659:C660"/>
    <mergeCell ref="E659:E660"/>
    <mergeCell ref="F659:F660"/>
    <mergeCell ref="A661:A662"/>
    <mergeCell ref="B661:B662"/>
    <mergeCell ref="C661:C662"/>
    <mergeCell ref="E661:E662"/>
    <mergeCell ref="F661:F662"/>
    <mergeCell ref="A663:A664"/>
    <mergeCell ref="B663:B664"/>
    <mergeCell ref="C663:C664"/>
    <mergeCell ref="E663:E664"/>
    <mergeCell ref="F663:F664"/>
    <mergeCell ref="A665:A666"/>
    <mergeCell ref="B665:B666"/>
    <mergeCell ref="C665:C666"/>
    <mergeCell ref="D665:D666"/>
    <mergeCell ref="E665:E666"/>
    <mergeCell ref="F665:F666"/>
    <mergeCell ref="A667:A668"/>
    <mergeCell ref="B667:B668"/>
    <mergeCell ref="C667:C668"/>
    <mergeCell ref="E667:E668"/>
    <mergeCell ref="F667:F668"/>
    <mergeCell ref="A669:A670"/>
    <mergeCell ref="B669:B670"/>
    <mergeCell ref="C669:C670"/>
    <mergeCell ref="E669:E670"/>
    <mergeCell ref="F669:F670"/>
    <mergeCell ref="A675:F675"/>
    <mergeCell ref="A676:F676"/>
    <mergeCell ref="A679:A680"/>
    <mergeCell ref="B679:B680"/>
    <mergeCell ref="C679:C680"/>
    <mergeCell ref="E679:E680"/>
    <mergeCell ref="F679:F680"/>
    <mergeCell ref="A681:A682"/>
    <mergeCell ref="B681:B682"/>
    <mergeCell ref="C681:C682"/>
    <mergeCell ref="E681:E682"/>
    <mergeCell ref="F681:F682"/>
    <mergeCell ref="A683:A684"/>
    <mergeCell ref="B683:B684"/>
    <mergeCell ref="C683:C684"/>
    <mergeCell ref="E683:E684"/>
    <mergeCell ref="F683:F684"/>
    <mergeCell ref="A685:A686"/>
    <mergeCell ref="B685:B686"/>
    <mergeCell ref="C685:C686"/>
    <mergeCell ref="D685:D686"/>
    <mergeCell ref="E685:E686"/>
    <mergeCell ref="F685:F686"/>
    <mergeCell ref="A687:A688"/>
    <mergeCell ref="B687:B688"/>
    <mergeCell ref="C687:C688"/>
    <mergeCell ref="E687:E688"/>
    <mergeCell ref="F687:F688"/>
    <mergeCell ref="A689:A690"/>
    <mergeCell ref="B689:B690"/>
    <mergeCell ref="C689:C690"/>
    <mergeCell ref="E689:E690"/>
    <mergeCell ref="F689:F690"/>
    <mergeCell ref="A696:F696"/>
    <mergeCell ref="A697:F697"/>
    <mergeCell ref="A700:A701"/>
    <mergeCell ref="B700:B701"/>
    <mergeCell ref="C700:C701"/>
    <mergeCell ref="E700:E701"/>
    <mergeCell ref="F700:F701"/>
    <mergeCell ref="A702:A703"/>
    <mergeCell ref="B702:B703"/>
    <mergeCell ref="C702:C703"/>
    <mergeCell ref="E702:E703"/>
    <mergeCell ref="F702:F703"/>
    <mergeCell ref="A704:A705"/>
    <mergeCell ref="B704:B705"/>
    <mergeCell ref="C704:C705"/>
    <mergeCell ref="E704:E705"/>
    <mergeCell ref="F704:F705"/>
    <mergeCell ref="A706:A707"/>
    <mergeCell ref="B706:B707"/>
    <mergeCell ref="C706:C707"/>
    <mergeCell ref="D706:D707"/>
    <mergeCell ref="E706:E707"/>
    <mergeCell ref="F706:F707"/>
    <mergeCell ref="A708:A709"/>
    <mergeCell ref="B708:B709"/>
    <mergeCell ref="C708:C709"/>
    <mergeCell ref="E708:E709"/>
    <mergeCell ref="F708:F709"/>
    <mergeCell ref="A710:A711"/>
    <mergeCell ref="B710:B711"/>
    <mergeCell ref="C710:C711"/>
    <mergeCell ref="E710:E711"/>
    <mergeCell ref="F710:F711"/>
    <mergeCell ref="A716:F716"/>
    <mergeCell ref="A717:F717"/>
    <mergeCell ref="A720:A721"/>
    <mergeCell ref="B720:B721"/>
    <mergeCell ref="C720:C721"/>
    <mergeCell ref="E720:E721"/>
    <mergeCell ref="F720:F721"/>
    <mergeCell ref="A722:A723"/>
    <mergeCell ref="B722:B723"/>
    <mergeCell ref="C722:C723"/>
    <mergeCell ref="E722:E723"/>
    <mergeCell ref="F722:F723"/>
    <mergeCell ref="A724:A725"/>
    <mergeCell ref="B724:B725"/>
    <mergeCell ref="C724:C725"/>
    <mergeCell ref="D724:D725"/>
    <mergeCell ref="E724:E725"/>
    <mergeCell ref="F724:F725"/>
    <mergeCell ref="A726:A727"/>
    <mergeCell ref="B726:B727"/>
    <mergeCell ref="C726:C727"/>
    <mergeCell ref="E726:E727"/>
    <mergeCell ref="F726:F727"/>
    <mergeCell ref="A732:F732"/>
    <mergeCell ref="A733:F733"/>
    <mergeCell ref="A736:A737"/>
    <mergeCell ref="B736:B737"/>
    <mergeCell ref="C736:C737"/>
    <mergeCell ref="E736:E737"/>
    <mergeCell ref="F736:F737"/>
    <mergeCell ref="A738:A739"/>
    <mergeCell ref="B738:B739"/>
    <mergeCell ref="C738:C739"/>
    <mergeCell ref="E738:E739"/>
    <mergeCell ref="F738:F739"/>
    <mergeCell ref="A740:A741"/>
    <mergeCell ref="B740:B741"/>
    <mergeCell ref="C740:C741"/>
    <mergeCell ref="E740:E741"/>
    <mergeCell ref="F740:F741"/>
    <mergeCell ref="A742:A743"/>
    <mergeCell ref="B742:B743"/>
    <mergeCell ref="C742:C743"/>
    <mergeCell ref="D742:D743"/>
    <mergeCell ref="E742:E743"/>
    <mergeCell ref="F742:F743"/>
    <mergeCell ref="A744:A745"/>
    <mergeCell ref="B744:B745"/>
    <mergeCell ref="C744:C745"/>
    <mergeCell ref="E744:E745"/>
    <mergeCell ref="F744:F745"/>
    <mergeCell ref="A746:A747"/>
    <mergeCell ref="B746:B747"/>
    <mergeCell ref="C746:C747"/>
    <mergeCell ref="E746:E747"/>
    <mergeCell ref="F746:F747"/>
    <mergeCell ref="A755:F755"/>
    <mergeCell ref="A756:F756"/>
    <mergeCell ref="A759:A760"/>
    <mergeCell ref="B759:B760"/>
    <mergeCell ref="C759:C760"/>
    <mergeCell ref="E759:E760"/>
    <mergeCell ref="F759:F760"/>
    <mergeCell ref="A761:A762"/>
    <mergeCell ref="B761:B762"/>
    <mergeCell ref="C761:C762"/>
    <mergeCell ref="E761:E762"/>
    <mergeCell ref="F761:F762"/>
    <mergeCell ref="A763:A764"/>
    <mergeCell ref="B763:B764"/>
    <mergeCell ref="C763:C764"/>
    <mergeCell ref="E763:E764"/>
    <mergeCell ref="F763:F764"/>
    <mergeCell ref="A765:A766"/>
    <mergeCell ref="B765:B766"/>
    <mergeCell ref="C765:C766"/>
    <mergeCell ref="D765:D766"/>
    <mergeCell ref="E765:E766"/>
    <mergeCell ref="F765:F766"/>
    <mergeCell ref="A767:A768"/>
    <mergeCell ref="B767:B768"/>
    <mergeCell ref="C767:C768"/>
    <mergeCell ref="E767:E768"/>
    <mergeCell ref="F767:F768"/>
    <mergeCell ref="A769:A770"/>
    <mergeCell ref="B769:B770"/>
    <mergeCell ref="C769:C770"/>
    <mergeCell ref="E769:E770"/>
    <mergeCell ref="F769:F770"/>
    <mergeCell ref="A776:F776"/>
    <mergeCell ref="A777:F777"/>
    <mergeCell ref="A780:A781"/>
    <mergeCell ref="B780:B781"/>
    <mergeCell ref="C780:C781"/>
    <mergeCell ref="E780:E781"/>
    <mergeCell ref="F780:F781"/>
    <mergeCell ref="A782:A783"/>
    <mergeCell ref="B782:B783"/>
    <mergeCell ref="C782:C783"/>
    <mergeCell ref="E782:E783"/>
    <mergeCell ref="F782:F783"/>
    <mergeCell ref="A784:A785"/>
    <mergeCell ref="B784:B785"/>
    <mergeCell ref="C784:C785"/>
    <mergeCell ref="D784:D785"/>
    <mergeCell ref="E784:E785"/>
    <mergeCell ref="F784:F785"/>
    <mergeCell ref="A786:A787"/>
    <mergeCell ref="B786:B787"/>
    <mergeCell ref="C786:C787"/>
    <mergeCell ref="E786:E787"/>
    <mergeCell ref="F786:F787"/>
    <mergeCell ref="A793:F793"/>
    <mergeCell ref="A794:F794"/>
    <mergeCell ref="A797:A798"/>
    <mergeCell ref="B797:B798"/>
    <mergeCell ref="C797:C798"/>
    <mergeCell ref="E797:E798"/>
    <mergeCell ref="F797:F798"/>
    <mergeCell ref="A799:A800"/>
    <mergeCell ref="B799:B800"/>
    <mergeCell ref="C799:C800"/>
    <mergeCell ref="E799:E800"/>
    <mergeCell ref="F799:F800"/>
    <mergeCell ref="A801:A802"/>
    <mergeCell ref="B801:B802"/>
    <mergeCell ref="C801:C802"/>
    <mergeCell ref="E801:E802"/>
    <mergeCell ref="F801:F802"/>
    <mergeCell ref="A803:A804"/>
    <mergeCell ref="B803:B804"/>
    <mergeCell ref="C803:C804"/>
    <mergeCell ref="D803:D804"/>
    <mergeCell ref="E803:E804"/>
    <mergeCell ref="F803:F804"/>
    <mergeCell ref="A805:A806"/>
    <mergeCell ref="B805:B806"/>
    <mergeCell ref="C805:C806"/>
    <mergeCell ref="E805:E806"/>
    <mergeCell ref="F805:F806"/>
    <mergeCell ref="A807:A808"/>
    <mergeCell ref="B807:B808"/>
    <mergeCell ref="C807:C808"/>
    <mergeCell ref="E807:E808"/>
    <mergeCell ref="F807:F808"/>
    <mergeCell ref="A813:F813"/>
    <mergeCell ref="A814:F814"/>
    <mergeCell ref="A817:A818"/>
    <mergeCell ref="B817:B818"/>
    <mergeCell ref="C817:C818"/>
    <mergeCell ref="E817:E818"/>
    <mergeCell ref="F817:F818"/>
    <mergeCell ref="A819:A820"/>
    <mergeCell ref="B819:B820"/>
    <mergeCell ref="C819:C820"/>
    <mergeCell ref="E819:E820"/>
    <mergeCell ref="F819:F820"/>
    <mergeCell ref="A821:A822"/>
    <mergeCell ref="B821:B822"/>
    <mergeCell ref="C821:C822"/>
    <mergeCell ref="E821:E822"/>
    <mergeCell ref="F821:F822"/>
    <mergeCell ref="A823:A824"/>
    <mergeCell ref="B823:B824"/>
    <mergeCell ref="C823:C824"/>
    <mergeCell ref="D823:D824"/>
    <mergeCell ref="E823:E824"/>
    <mergeCell ref="F823:F824"/>
    <mergeCell ref="A825:A826"/>
    <mergeCell ref="B825:B826"/>
    <mergeCell ref="C825:C826"/>
    <mergeCell ref="E825:E826"/>
    <mergeCell ref="F825:F826"/>
    <mergeCell ref="A827:A828"/>
    <mergeCell ref="B827:B828"/>
    <mergeCell ref="C827:C828"/>
    <mergeCell ref="E827:E828"/>
    <mergeCell ref="F827:F828"/>
    <mergeCell ref="A834:F834"/>
    <mergeCell ref="A835:F835"/>
    <mergeCell ref="A838:A839"/>
    <mergeCell ref="B838:B839"/>
    <mergeCell ref="C838:C839"/>
    <mergeCell ref="E838:E839"/>
    <mergeCell ref="F838:F839"/>
    <mergeCell ref="A840:A841"/>
    <mergeCell ref="B840:B841"/>
    <mergeCell ref="C840:C841"/>
    <mergeCell ref="E840:E841"/>
    <mergeCell ref="F840:F841"/>
    <mergeCell ref="A842:A843"/>
    <mergeCell ref="B842:B843"/>
    <mergeCell ref="C842:C843"/>
    <mergeCell ref="E842:E843"/>
    <mergeCell ref="F842:F843"/>
    <mergeCell ref="A844:A845"/>
    <mergeCell ref="B844:B845"/>
    <mergeCell ref="C844:C845"/>
    <mergeCell ref="D844:D845"/>
    <mergeCell ref="E844:E845"/>
    <mergeCell ref="F844:F845"/>
    <mergeCell ref="A846:A847"/>
    <mergeCell ref="B846:B847"/>
    <mergeCell ref="C846:C847"/>
    <mergeCell ref="E846:E847"/>
    <mergeCell ref="F846:F847"/>
    <mergeCell ref="A848:A849"/>
    <mergeCell ref="B848:B849"/>
    <mergeCell ref="C848:C849"/>
    <mergeCell ref="E848:E849"/>
    <mergeCell ref="F848:F849"/>
    <mergeCell ref="A854:F854"/>
    <mergeCell ref="A855:F855"/>
    <mergeCell ref="A858:A859"/>
    <mergeCell ref="B858:B859"/>
    <mergeCell ref="C858:C859"/>
    <mergeCell ref="E858:E859"/>
    <mergeCell ref="F858:F859"/>
    <mergeCell ref="A860:A861"/>
    <mergeCell ref="B860:B861"/>
    <mergeCell ref="C860:C861"/>
    <mergeCell ref="E860:E861"/>
    <mergeCell ref="F860:F861"/>
    <mergeCell ref="A862:A863"/>
    <mergeCell ref="B862:B863"/>
    <mergeCell ref="C862:C863"/>
    <mergeCell ref="E862:E863"/>
    <mergeCell ref="F862:F863"/>
    <mergeCell ref="A864:A865"/>
    <mergeCell ref="B864:B865"/>
    <mergeCell ref="C864:C865"/>
    <mergeCell ref="D864:D865"/>
    <mergeCell ref="E864:E865"/>
    <mergeCell ref="F864:F865"/>
    <mergeCell ref="A866:A867"/>
    <mergeCell ref="B866:B867"/>
    <mergeCell ref="C866:C867"/>
    <mergeCell ref="E866:E867"/>
    <mergeCell ref="F866:F867"/>
    <mergeCell ref="A868:A869"/>
    <mergeCell ref="B868:B869"/>
    <mergeCell ref="C868:C869"/>
    <mergeCell ref="E868:E869"/>
    <mergeCell ref="F868:F869"/>
    <mergeCell ref="A875:F875"/>
    <mergeCell ref="A876:F876"/>
    <mergeCell ref="A879:A880"/>
    <mergeCell ref="B879:B880"/>
    <mergeCell ref="C879:C880"/>
    <mergeCell ref="E879:E880"/>
    <mergeCell ref="F879:F880"/>
    <mergeCell ref="A881:A882"/>
    <mergeCell ref="B881:B882"/>
    <mergeCell ref="C881:C882"/>
    <mergeCell ref="E881:E882"/>
    <mergeCell ref="F881:F882"/>
    <mergeCell ref="A883:A884"/>
    <mergeCell ref="B883:B884"/>
    <mergeCell ref="C883:C884"/>
    <mergeCell ref="E883:E884"/>
    <mergeCell ref="F883:F884"/>
    <mergeCell ref="A885:A886"/>
    <mergeCell ref="B885:B886"/>
    <mergeCell ref="C885:C886"/>
    <mergeCell ref="D885:D886"/>
    <mergeCell ref="E885:E886"/>
    <mergeCell ref="F885:F886"/>
    <mergeCell ref="A887:A888"/>
    <mergeCell ref="B887:B888"/>
    <mergeCell ref="C887:C888"/>
    <mergeCell ref="E887:E888"/>
    <mergeCell ref="F887:F888"/>
    <mergeCell ref="A889:A890"/>
    <mergeCell ref="B889:B890"/>
    <mergeCell ref="C889:C890"/>
    <mergeCell ref="E889:E890"/>
    <mergeCell ref="F889:F890"/>
    <mergeCell ref="A895:F895"/>
    <mergeCell ref="A896:F896"/>
    <mergeCell ref="A899:A900"/>
    <mergeCell ref="B899:B900"/>
    <mergeCell ref="C899:C900"/>
    <mergeCell ref="E899:E900"/>
    <mergeCell ref="F899:F900"/>
    <mergeCell ref="A901:A902"/>
    <mergeCell ref="B901:B902"/>
    <mergeCell ref="C901:C902"/>
    <mergeCell ref="E901:E902"/>
    <mergeCell ref="F901:F902"/>
    <mergeCell ref="A903:A904"/>
    <mergeCell ref="B903:B904"/>
    <mergeCell ref="C903:C904"/>
    <mergeCell ref="E903:E904"/>
    <mergeCell ref="F903:F904"/>
    <mergeCell ref="A905:A906"/>
    <mergeCell ref="B905:B906"/>
    <mergeCell ref="C905:C906"/>
    <mergeCell ref="D905:D906"/>
    <mergeCell ref="E905:E906"/>
    <mergeCell ref="F905:F906"/>
    <mergeCell ref="A907:A908"/>
    <mergeCell ref="B907:B908"/>
    <mergeCell ref="C907:C908"/>
    <mergeCell ref="E907:E908"/>
    <mergeCell ref="F907:F908"/>
    <mergeCell ref="A909:A910"/>
    <mergeCell ref="B909:B910"/>
    <mergeCell ref="C909:C910"/>
    <mergeCell ref="E909:E910"/>
    <mergeCell ref="F909:F910"/>
    <mergeCell ref="A915:F915"/>
    <mergeCell ref="A916:F916"/>
    <mergeCell ref="A919:A920"/>
    <mergeCell ref="B919:B920"/>
    <mergeCell ref="C919:C920"/>
    <mergeCell ref="E919:E920"/>
    <mergeCell ref="F919:F920"/>
    <mergeCell ref="A921:A922"/>
    <mergeCell ref="B921:B922"/>
    <mergeCell ref="C921:C922"/>
    <mergeCell ref="E921:E922"/>
    <mergeCell ref="F921:F922"/>
    <mergeCell ref="A923:A924"/>
    <mergeCell ref="B923:B924"/>
    <mergeCell ref="C923:C924"/>
    <mergeCell ref="E923:E924"/>
    <mergeCell ref="F923:F924"/>
    <mergeCell ref="A925:A926"/>
    <mergeCell ref="B925:B926"/>
    <mergeCell ref="C925:C926"/>
    <mergeCell ref="D925:D926"/>
    <mergeCell ref="E925:E926"/>
    <mergeCell ref="F925:F926"/>
    <mergeCell ref="A927:A928"/>
    <mergeCell ref="B927:B928"/>
    <mergeCell ref="C927:C928"/>
    <mergeCell ref="E927:E928"/>
    <mergeCell ref="F927:F928"/>
    <mergeCell ref="A929:A930"/>
    <mergeCell ref="B929:B930"/>
    <mergeCell ref="C929:C930"/>
    <mergeCell ref="E929:E930"/>
    <mergeCell ref="F929:F930"/>
    <mergeCell ref="A935:F935"/>
    <mergeCell ref="A936:F936"/>
    <mergeCell ref="A939:A940"/>
    <mergeCell ref="B939:B940"/>
    <mergeCell ref="C939:C940"/>
    <mergeCell ref="E939:E940"/>
    <mergeCell ref="F939:F940"/>
    <mergeCell ref="A941:A942"/>
    <mergeCell ref="B941:B942"/>
    <mergeCell ref="C941:C942"/>
    <mergeCell ref="E941:E942"/>
    <mergeCell ref="F941:F942"/>
    <mergeCell ref="A943:A944"/>
    <mergeCell ref="B943:B944"/>
    <mergeCell ref="C943:C944"/>
    <mergeCell ref="E943:E944"/>
    <mergeCell ref="F943:F944"/>
    <mergeCell ref="A945:A946"/>
    <mergeCell ref="B945:B946"/>
    <mergeCell ref="C945:C946"/>
    <mergeCell ref="D945:D946"/>
    <mergeCell ref="E945:E946"/>
    <mergeCell ref="F945:F946"/>
    <mergeCell ref="A947:A948"/>
    <mergeCell ref="B947:B948"/>
    <mergeCell ref="C947:C948"/>
    <mergeCell ref="E947:E948"/>
    <mergeCell ref="F947:F948"/>
    <mergeCell ref="A949:A950"/>
    <mergeCell ref="B949:B950"/>
    <mergeCell ref="C949:C950"/>
    <mergeCell ref="E949:E950"/>
    <mergeCell ref="F949:F950"/>
    <mergeCell ref="A955:F955"/>
    <mergeCell ref="A956:F956"/>
    <mergeCell ref="A959:A960"/>
    <mergeCell ref="B959:B960"/>
    <mergeCell ref="C959:C960"/>
    <mergeCell ref="E959:E960"/>
    <mergeCell ref="F959:F960"/>
    <mergeCell ref="A961:A962"/>
    <mergeCell ref="B961:B962"/>
    <mergeCell ref="C961:C962"/>
    <mergeCell ref="E961:E962"/>
    <mergeCell ref="F961:F962"/>
    <mergeCell ref="A963:A964"/>
    <mergeCell ref="B963:B964"/>
    <mergeCell ref="C963:C964"/>
    <mergeCell ref="D963:D964"/>
    <mergeCell ref="E963:E964"/>
    <mergeCell ref="F963:F964"/>
    <mergeCell ref="A965:A966"/>
    <mergeCell ref="B965:B966"/>
    <mergeCell ref="C965:C966"/>
    <mergeCell ref="E965:E966"/>
    <mergeCell ref="F965:F966"/>
    <mergeCell ref="A972:F972"/>
    <mergeCell ref="A973:F973"/>
    <mergeCell ref="A976:A977"/>
    <mergeCell ref="B976:B977"/>
    <mergeCell ref="C976:C977"/>
    <mergeCell ref="E976:E977"/>
    <mergeCell ref="F976:F977"/>
    <mergeCell ref="A978:A979"/>
    <mergeCell ref="B978:B979"/>
    <mergeCell ref="C978:C979"/>
    <mergeCell ref="E978:E979"/>
    <mergeCell ref="F978:F979"/>
    <mergeCell ref="A980:A981"/>
    <mergeCell ref="B980:B981"/>
    <mergeCell ref="C980:C981"/>
    <mergeCell ref="D980:D981"/>
    <mergeCell ref="E980:E981"/>
    <mergeCell ref="F980:F981"/>
    <mergeCell ref="A982:A983"/>
    <mergeCell ref="B982:B983"/>
    <mergeCell ref="C982:C983"/>
    <mergeCell ref="E982:E983"/>
    <mergeCell ref="F982:F983"/>
    <mergeCell ref="A989:F989"/>
    <mergeCell ref="A990:F990"/>
    <mergeCell ref="A993:A994"/>
    <mergeCell ref="B993:B994"/>
    <mergeCell ref="C993:C994"/>
    <mergeCell ref="E993:E994"/>
    <mergeCell ref="F993:F994"/>
    <mergeCell ref="A995:A996"/>
    <mergeCell ref="B995:B996"/>
    <mergeCell ref="C995:C996"/>
    <mergeCell ref="E995:E996"/>
    <mergeCell ref="F995:F996"/>
    <mergeCell ref="A997:A998"/>
    <mergeCell ref="B997:B998"/>
    <mergeCell ref="C997:C998"/>
    <mergeCell ref="E997:E998"/>
    <mergeCell ref="F997:F998"/>
    <mergeCell ref="A999:A1000"/>
    <mergeCell ref="B999:B1000"/>
    <mergeCell ref="C999:C1000"/>
    <mergeCell ref="D999:D1000"/>
    <mergeCell ref="E999:E1000"/>
    <mergeCell ref="F999:F1000"/>
    <mergeCell ref="A1001:A1002"/>
    <mergeCell ref="B1001:B1002"/>
    <mergeCell ref="C1001:C1002"/>
    <mergeCell ref="E1001:E1002"/>
    <mergeCell ref="F1001:F1002"/>
    <mergeCell ref="A1003:A1004"/>
    <mergeCell ref="B1003:B1004"/>
    <mergeCell ref="C1003:C1004"/>
    <mergeCell ref="E1003:E1004"/>
    <mergeCell ref="F1003:F100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2014-04-18T13:02:54Z</dcterms:modified>
  <cp:category/>
  <cp:version/>
  <cp:contentType/>
  <cp:contentStatus/>
  <cp:revision>1</cp:revision>
</cp:coreProperties>
</file>